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0" windowWidth="15480" windowHeight="8196" activeTab="0"/>
  </bookViews>
  <sheets>
    <sheet name="Timing V1" sheetId="1" r:id="rId1"/>
    <sheet name="Feuil1" sheetId="2" r:id="rId2"/>
  </sheets>
  <definedNames>
    <definedName name="_xlnm.Print_Area" localSheetId="0">'Timing V1'!$A$1:$Y$32</definedName>
  </definedNames>
  <calcPr fullCalcOnLoad="1"/>
</workbook>
</file>

<file path=xl/sharedStrings.xml><?xml version="1.0" encoding="utf-8"?>
<sst xmlns="http://schemas.openxmlformats.org/spreadsheetml/2006/main" count="100" uniqueCount="72">
  <si>
    <t>ITINERAIRE</t>
  </si>
  <si>
    <t xml:space="preserve">KM </t>
  </si>
  <si>
    <t>KM</t>
  </si>
  <si>
    <t>tps</t>
  </si>
  <si>
    <t>TEMPS</t>
  </si>
  <si>
    <t xml:space="preserve">HEURE </t>
  </si>
  <si>
    <t>HEURE</t>
  </si>
  <si>
    <t>Moyenne</t>
  </si>
  <si>
    <t xml:space="preserve"> ES</t>
  </si>
  <si>
    <t>Partiel</t>
  </si>
  <si>
    <t>Total</t>
  </si>
  <si>
    <t>min</t>
  </si>
  <si>
    <t>hre : min</t>
  </si>
  <si>
    <t>Voiture
balais</t>
  </si>
  <si>
    <t>km/h</t>
  </si>
  <si>
    <t>CH 1</t>
  </si>
  <si>
    <t>CH 2</t>
  </si>
  <si>
    <t>Neutralisation</t>
  </si>
  <si>
    <t>ES 1</t>
  </si>
  <si>
    <t>ES 2</t>
  </si>
  <si>
    <t>ES 3</t>
  </si>
  <si>
    <t>PROMO 1</t>
  </si>
  <si>
    <r>
      <t xml:space="preserve"> 1</t>
    </r>
    <r>
      <rPr>
        <b/>
        <vertAlign val="superscript"/>
        <sz val="10"/>
        <color indexed="12"/>
        <rFont val="Comic Sans MS"/>
        <family val="4"/>
      </rPr>
      <t xml:space="preserve">ere </t>
    </r>
    <r>
      <rPr>
        <b/>
        <sz val="10"/>
        <color indexed="12"/>
        <rFont val="Comic Sans MS"/>
        <family val="4"/>
      </rPr>
      <t>AUTO</t>
    </r>
  </si>
  <si>
    <t>INFO</t>
  </si>
  <si>
    <t>TRICOLORE</t>
  </si>
  <si>
    <t xml:space="preserve"> AUTORITE</t>
  </si>
  <si>
    <t xml:space="preserve">  ENTREE PARC REGROUPEMENT</t>
  </si>
  <si>
    <t xml:space="preserve">SORTIE ASSISTANCE  </t>
  </si>
  <si>
    <t>CH 0</t>
  </si>
  <si>
    <t xml:space="preserve">  SORTIE PARC REGROUPEMENT</t>
  </si>
  <si>
    <t>Samedi 28 Janvier 2017</t>
  </si>
  <si>
    <t>CH 3</t>
  </si>
  <si>
    <t>Voiture             000</t>
  </si>
  <si>
    <t>PROMO 10</t>
  </si>
  <si>
    <t>Voiture             00</t>
  </si>
  <si>
    <t>CH 2A</t>
  </si>
  <si>
    <t>CH 2B</t>
  </si>
  <si>
    <t>CH 2C</t>
  </si>
  <si>
    <t>CH 1A</t>
  </si>
  <si>
    <t>CH 1B</t>
  </si>
  <si>
    <t>CH 1C</t>
  </si>
  <si>
    <t>CH 3A</t>
  </si>
  <si>
    <t xml:space="preserve"> ENTREE PARC FERME
FIN DU RALLYE</t>
  </si>
  <si>
    <r>
      <t>1</t>
    </r>
    <r>
      <rPr>
        <b/>
        <i/>
        <vertAlign val="superscript"/>
        <sz val="14"/>
        <color indexed="10"/>
        <rFont val="Comic Sans MS"/>
        <family val="4"/>
      </rPr>
      <t>re</t>
    </r>
    <r>
      <rPr>
        <b/>
        <i/>
        <sz val="14"/>
        <color indexed="10"/>
        <rFont val="Comic Sans MS"/>
        <family val="4"/>
      </rPr>
      <t xml:space="preserve"> Section</t>
    </r>
  </si>
  <si>
    <t>2ème Section</t>
  </si>
  <si>
    <t>3ème Section</t>
  </si>
  <si>
    <t xml:space="preserve">  SORTIE PARC FERME
DEPART RECONNAISSANCE</t>
  </si>
  <si>
    <t>CH R 1</t>
  </si>
  <si>
    <t>R ES 1</t>
  </si>
  <si>
    <t>4ème Section</t>
  </si>
  <si>
    <r>
      <t>TOUR DE RECONNAISSANCE  1</t>
    </r>
    <r>
      <rPr>
        <b/>
        <i/>
        <vertAlign val="superscript"/>
        <sz val="14"/>
        <color indexed="10"/>
        <rFont val="Comic Sans MS"/>
        <family val="4"/>
      </rPr>
      <t xml:space="preserve">re </t>
    </r>
    <r>
      <rPr>
        <b/>
        <i/>
        <sz val="14"/>
        <color indexed="10"/>
        <rFont val="Comic Sans MS"/>
        <family val="4"/>
      </rPr>
      <t>Etape - 1</t>
    </r>
    <r>
      <rPr>
        <b/>
        <i/>
        <vertAlign val="superscript"/>
        <sz val="14"/>
        <color indexed="10"/>
        <rFont val="Comic Sans MS"/>
        <family val="4"/>
      </rPr>
      <t>re</t>
    </r>
    <r>
      <rPr>
        <b/>
        <i/>
        <sz val="14"/>
        <color indexed="10"/>
        <rFont val="Comic Sans MS"/>
        <family val="4"/>
      </rPr>
      <t xml:space="preserve"> Section</t>
    </r>
  </si>
  <si>
    <r>
      <t>1</t>
    </r>
    <r>
      <rPr>
        <b/>
        <i/>
        <vertAlign val="superscript"/>
        <sz val="14"/>
        <color indexed="10"/>
        <rFont val="Comic Sans MS"/>
        <family val="4"/>
      </rPr>
      <t xml:space="preserve">re </t>
    </r>
    <r>
      <rPr>
        <b/>
        <i/>
        <sz val="14"/>
        <color indexed="10"/>
        <rFont val="Comic Sans MS"/>
        <family val="4"/>
      </rPr>
      <t>Etape - 2</t>
    </r>
    <r>
      <rPr>
        <b/>
        <i/>
        <vertAlign val="superscript"/>
        <sz val="14"/>
        <color indexed="10"/>
        <rFont val="Comic Sans MS"/>
        <family val="4"/>
      </rPr>
      <t xml:space="preserve">em </t>
    </r>
    <r>
      <rPr>
        <b/>
        <i/>
        <sz val="14"/>
        <color indexed="10"/>
        <rFont val="Comic Sans MS"/>
        <family val="4"/>
      </rPr>
      <t>Section</t>
    </r>
  </si>
  <si>
    <r>
      <t>1</t>
    </r>
    <r>
      <rPr>
        <b/>
        <i/>
        <vertAlign val="superscript"/>
        <sz val="14"/>
        <color indexed="10"/>
        <rFont val="Comic Sans MS"/>
        <family val="4"/>
      </rPr>
      <t xml:space="preserve">re </t>
    </r>
    <r>
      <rPr>
        <b/>
        <i/>
        <sz val="14"/>
        <color indexed="10"/>
        <rFont val="Comic Sans MS"/>
        <family val="4"/>
      </rPr>
      <t xml:space="preserve"> Etape - 3</t>
    </r>
    <r>
      <rPr>
        <b/>
        <i/>
        <vertAlign val="superscript"/>
        <sz val="14"/>
        <color indexed="10"/>
        <rFont val="Comic Sans MS"/>
        <family val="4"/>
      </rPr>
      <t xml:space="preserve">em </t>
    </r>
    <r>
      <rPr>
        <b/>
        <i/>
        <sz val="14"/>
        <color indexed="10"/>
        <rFont val="Comic Sans MS"/>
        <family val="4"/>
      </rPr>
      <t>Section</t>
    </r>
  </si>
  <si>
    <r>
      <t>1</t>
    </r>
    <r>
      <rPr>
        <b/>
        <i/>
        <vertAlign val="superscript"/>
        <sz val="14"/>
        <color indexed="10"/>
        <rFont val="Comic Sans MS"/>
        <family val="4"/>
      </rPr>
      <t xml:space="preserve">em </t>
    </r>
    <r>
      <rPr>
        <b/>
        <i/>
        <sz val="14"/>
        <color indexed="10"/>
        <rFont val="Comic Sans MS"/>
        <family val="4"/>
      </rPr>
      <t>Etape - 4</t>
    </r>
    <r>
      <rPr>
        <b/>
        <i/>
        <vertAlign val="superscript"/>
        <sz val="14"/>
        <color indexed="10"/>
        <rFont val="Comic Sans MS"/>
        <family val="4"/>
      </rPr>
      <t xml:space="preserve">em </t>
    </r>
    <r>
      <rPr>
        <b/>
        <i/>
        <sz val="14"/>
        <color indexed="10"/>
        <rFont val="Comic Sans MS"/>
        <family val="4"/>
      </rPr>
      <t>Section</t>
    </r>
  </si>
  <si>
    <t>CH 3B</t>
  </si>
  <si>
    <t>CH 3C</t>
  </si>
  <si>
    <t>CH 4A</t>
  </si>
  <si>
    <t>Voiture
0</t>
  </si>
  <si>
    <r>
      <t xml:space="preserve"> 120</t>
    </r>
    <r>
      <rPr>
        <b/>
        <vertAlign val="superscript"/>
        <sz val="10"/>
        <color indexed="12"/>
        <rFont val="Comic Sans MS"/>
        <family val="4"/>
      </rPr>
      <t>ème</t>
    </r>
    <r>
      <rPr>
        <b/>
        <sz val="10"/>
        <color indexed="12"/>
        <rFont val="Comic Sans MS"/>
        <family val="4"/>
      </rPr>
      <t xml:space="preserve"> AUTO</t>
    </r>
  </si>
  <si>
    <r>
      <t>54</t>
    </r>
    <r>
      <rPr>
        <b/>
        <vertAlign val="superscript"/>
        <sz val="36"/>
        <rFont val="Arial Black"/>
        <family val="2"/>
      </rPr>
      <t xml:space="preserve">ème </t>
    </r>
    <r>
      <rPr>
        <b/>
        <sz val="36"/>
        <rFont val="Arial Black"/>
        <family val="2"/>
      </rPr>
      <t xml:space="preserve">RONDE DU JURA </t>
    </r>
  </si>
  <si>
    <t>Samedi 06 Janvier 2024</t>
  </si>
  <si>
    <t>Voiture
0 VHC</t>
  </si>
  <si>
    <t>Voiture  1er VHC</t>
  </si>
  <si>
    <t>Voiture  Der VHC</t>
  </si>
  <si>
    <t>IP 3</t>
  </si>
  <si>
    <t>IP 2</t>
  </si>
  <si>
    <t>IP 1</t>
  </si>
  <si>
    <t>CH 0A</t>
  </si>
  <si>
    <t xml:space="preserve">RECO </t>
  </si>
  <si>
    <t xml:space="preserve">ES 1 </t>
  </si>
  <si>
    <t xml:space="preserve">ES 2 </t>
  </si>
  <si>
    <t xml:space="preserve">ES 3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</si>
</sst>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"/>
    <numFmt numFmtId="167" formatCode="0.00;[Red]0.00"/>
    <numFmt numFmtId="168" formatCode="0.0"/>
    <numFmt numFmtId="169" formatCode="0.0;[Red]0.0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0.00&quot; Km&quot;"/>
    <numFmt numFmtId="174" formatCode="0.00&quot; Km chronos&quot;"/>
    <numFmt numFmtId="175" formatCode="[$-40C]dddd\ d\ mmmm\ yyyy"/>
    <numFmt numFmtId="176" formatCode="h:mm;@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0"/>
      <name val="Comic Sans MS"/>
      <family val="4"/>
    </font>
    <font>
      <b/>
      <sz val="10"/>
      <color indexed="12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sz val="10"/>
      <color indexed="10"/>
      <name val="Comic Sans MS"/>
      <family val="4"/>
    </font>
    <font>
      <sz val="11"/>
      <name val="Comic Sans MS"/>
      <family val="4"/>
    </font>
    <font>
      <b/>
      <i/>
      <sz val="14"/>
      <color indexed="10"/>
      <name val="Comic Sans MS"/>
      <family val="4"/>
    </font>
    <font>
      <b/>
      <i/>
      <sz val="11"/>
      <color indexed="10"/>
      <name val="Comic Sans MS"/>
      <family val="4"/>
    </font>
    <font>
      <b/>
      <sz val="14"/>
      <name val="Comic Sans MS"/>
      <family val="4"/>
    </font>
    <font>
      <b/>
      <vertAlign val="superscript"/>
      <sz val="10"/>
      <color indexed="12"/>
      <name val="Comic Sans MS"/>
      <family val="4"/>
    </font>
    <font>
      <b/>
      <i/>
      <vertAlign val="superscript"/>
      <sz val="14"/>
      <color indexed="10"/>
      <name val="Comic Sans MS"/>
      <family val="4"/>
    </font>
    <font>
      <b/>
      <sz val="36"/>
      <name val="Arial Black"/>
      <family val="2"/>
    </font>
    <font>
      <b/>
      <vertAlign val="superscript"/>
      <sz val="36"/>
      <name val="Arial Black"/>
      <family val="2"/>
    </font>
    <font>
      <b/>
      <sz val="9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10"/>
      <name val="Comic Sans MS"/>
      <family val="4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1"/>
      <color rgb="FFFF0000"/>
      <name val="Comic Sans MS"/>
      <family val="4"/>
    </font>
    <font>
      <b/>
      <sz val="11"/>
      <color rgb="FF0000FF"/>
      <name val="Comic Sans MS"/>
      <family val="4"/>
    </font>
    <font>
      <b/>
      <sz val="10"/>
      <color rgb="FF0000FF"/>
      <name val="Comic Sans MS"/>
      <family val="4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4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2" fontId="20" fillId="24" borderId="1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66" fontId="23" fillId="24" borderId="15" xfId="0" applyNumberFormat="1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2" fillId="20" borderId="0" xfId="0" applyFont="1" applyFill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168" fontId="23" fillId="24" borderId="15" xfId="0" applyNumberFormat="1" applyFont="1" applyFill="1" applyBorder="1" applyAlignment="1">
      <alignment horizontal="center" vertical="center" wrapText="1"/>
    </xf>
    <xf numFmtId="20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5" xfId="0" applyNumberFormat="1" applyFont="1" applyFill="1" applyBorder="1" applyAlignment="1">
      <alignment horizontal="center" vertical="center" wrapText="1"/>
    </xf>
    <xf numFmtId="168" fontId="23" fillId="0" borderId="1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166" fontId="23" fillId="24" borderId="1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6" fontId="23" fillId="25" borderId="15" xfId="0" applyNumberFormat="1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 wrapText="1"/>
    </xf>
    <xf numFmtId="166" fontId="23" fillId="27" borderId="15" xfId="0" applyNumberFormat="1" applyFont="1" applyFill="1" applyBorder="1" applyAlignment="1">
      <alignment horizontal="center" vertical="center" wrapText="1"/>
    </xf>
    <xf numFmtId="0" fontId="24" fillId="28" borderId="17" xfId="0" applyFont="1" applyFill="1" applyBorder="1" applyAlignment="1">
      <alignment horizontal="center" vertical="center" wrapText="1"/>
    </xf>
    <xf numFmtId="0" fontId="20" fillId="29" borderId="14" xfId="0" applyFont="1" applyFill="1" applyBorder="1" applyAlignment="1">
      <alignment horizontal="center" vertical="center" wrapText="1"/>
    </xf>
    <xf numFmtId="49" fontId="20" fillId="30" borderId="14" xfId="0" applyNumberFormat="1" applyFont="1" applyFill="1" applyBorder="1" applyAlignment="1">
      <alignment horizontal="center" vertical="center" wrapText="1"/>
    </xf>
    <xf numFmtId="166" fontId="23" fillId="30" borderId="15" xfId="0" applyNumberFormat="1" applyFont="1" applyFill="1" applyBorder="1" applyAlignment="1">
      <alignment horizontal="center" vertical="center" wrapText="1"/>
    </xf>
    <xf numFmtId="166" fontId="23" fillId="31" borderId="15" xfId="0" applyNumberFormat="1" applyFont="1" applyFill="1" applyBorder="1" applyAlignment="1">
      <alignment horizontal="center" vertical="center" wrapText="1"/>
    </xf>
    <xf numFmtId="168" fontId="23" fillId="0" borderId="18" xfId="0" applyNumberFormat="1" applyFont="1" applyFill="1" applyBorder="1" applyAlignment="1" applyProtection="1">
      <alignment horizontal="center" vertical="center" wrapText="1"/>
      <protection/>
    </xf>
    <xf numFmtId="20" fontId="23" fillId="32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20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 wrapText="1"/>
    </xf>
    <xf numFmtId="169" fontId="24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25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20" fontId="23" fillId="24" borderId="15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20" fontId="24" fillId="24" borderId="15" xfId="0" applyNumberFormat="1" applyFont="1" applyFill="1" applyBorder="1" applyAlignment="1">
      <alignment horizontal="center" vertical="center" wrapText="1"/>
    </xf>
    <xf numFmtId="20" fontId="23" fillId="0" borderId="15" xfId="0" applyNumberFormat="1" applyFont="1" applyBorder="1" applyAlignment="1">
      <alignment horizontal="center" vertical="center" wrapText="1"/>
    </xf>
    <xf numFmtId="2" fontId="23" fillId="24" borderId="28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23" fillId="24" borderId="13" xfId="0" applyFont="1" applyFill="1" applyBorder="1" applyAlignment="1">
      <alignment horizontal="center" vertical="center" wrapText="1"/>
    </xf>
    <xf numFmtId="168" fontId="23" fillId="37" borderId="15" xfId="0" applyNumberFormat="1" applyFont="1" applyFill="1" applyBorder="1" applyAlignment="1">
      <alignment horizontal="center" vertical="center" wrapText="1"/>
    </xf>
    <xf numFmtId="0" fontId="23" fillId="37" borderId="15" xfId="0" applyFont="1" applyFill="1" applyBorder="1" applyAlignment="1" applyProtection="1">
      <alignment horizontal="center" vertical="center" wrapText="1"/>
      <protection locked="0"/>
    </xf>
    <xf numFmtId="20" fontId="23" fillId="37" borderId="15" xfId="0" applyNumberFormat="1" applyFont="1" applyFill="1" applyBorder="1" applyAlignment="1" applyProtection="1">
      <alignment horizontal="center" vertical="center" wrapText="1"/>
      <protection locked="0"/>
    </xf>
    <xf numFmtId="166" fontId="23" fillId="38" borderId="15" xfId="0" applyNumberFormat="1" applyFont="1" applyFill="1" applyBorder="1" applyAlignment="1">
      <alignment horizontal="center" vertical="center" wrapText="1"/>
    </xf>
    <xf numFmtId="166" fontId="23" fillId="28" borderId="15" xfId="0" applyNumberFormat="1" applyFont="1" applyFill="1" applyBorder="1" applyAlignment="1">
      <alignment horizontal="center" vertical="center" wrapText="1"/>
    </xf>
    <xf numFmtId="166" fontId="23" fillId="39" borderId="15" xfId="0" applyNumberFormat="1" applyFont="1" applyFill="1" applyBorder="1" applyAlignment="1">
      <alignment horizontal="center" vertical="center" wrapText="1"/>
    </xf>
    <xf numFmtId="16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167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20" fontId="23" fillId="0" borderId="18" xfId="0" applyNumberFormat="1" applyFont="1" applyFill="1" applyBorder="1" applyAlignment="1">
      <alignment horizontal="center" vertical="center" wrapText="1"/>
    </xf>
    <xf numFmtId="2" fontId="20" fillId="40" borderId="29" xfId="0" applyNumberFormat="1" applyFont="1" applyFill="1" applyBorder="1" applyAlignment="1">
      <alignment horizontal="center" vertical="center" wrapText="1"/>
    </xf>
    <xf numFmtId="2" fontId="23" fillId="40" borderId="30" xfId="0" applyNumberFormat="1" applyFont="1" applyFill="1" applyBorder="1" applyAlignment="1">
      <alignment horizontal="center" vertical="center" wrapText="1"/>
    </xf>
    <xf numFmtId="2" fontId="23" fillId="40" borderId="30" xfId="0" applyNumberFormat="1" applyFont="1" applyFill="1" applyBorder="1" applyAlignment="1">
      <alignment horizontal="right" vertical="center" wrapText="1"/>
    </xf>
    <xf numFmtId="166" fontId="23" fillId="41" borderId="15" xfId="0" applyNumberFormat="1" applyFont="1" applyFill="1" applyBorder="1" applyAlignment="1">
      <alignment horizontal="center" vertical="center" wrapText="1"/>
    </xf>
    <xf numFmtId="2" fontId="41" fillId="40" borderId="30" xfId="0" applyNumberFormat="1" applyFont="1" applyFill="1" applyBorder="1" applyAlignment="1">
      <alignment horizontal="center" vertical="center" wrapText="1"/>
    </xf>
    <xf numFmtId="2" fontId="24" fillId="35" borderId="15" xfId="0" applyNumberFormat="1" applyFont="1" applyFill="1" applyBorder="1" applyAlignment="1" applyProtection="1">
      <alignment horizontal="center" vertical="center" wrapText="1"/>
      <protection locked="0"/>
    </xf>
    <xf numFmtId="2" fontId="4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42" fillId="28" borderId="15" xfId="0" applyFont="1" applyFill="1" applyBorder="1" applyAlignment="1">
      <alignment horizontal="center" vertical="center" wrapText="1"/>
    </xf>
    <xf numFmtId="20" fontId="23" fillId="37" borderId="15" xfId="0" applyNumberFormat="1" applyFont="1" applyFill="1" applyBorder="1" applyAlignment="1" applyProtection="1">
      <alignment horizontal="center" vertical="center" wrapText="1"/>
      <protection/>
    </xf>
    <xf numFmtId="0" fontId="21" fillId="39" borderId="14" xfId="0" applyFont="1" applyFill="1" applyBorder="1" applyAlignment="1">
      <alignment horizontal="center" vertical="center" wrapText="1"/>
    </xf>
    <xf numFmtId="166" fontId="23" fillId="42" borderId="15" xfId="0" applyNumberFormat="1" applyFont="1" applyFill="1" applyBorder="1" applyAlignment="1">
      <alignment horizontal="center" vertical="center" wrapText="1"/>
    </xf>
    <xf numFmtId="166" fontId="23" fillId="42" borderId="18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Border="1" applyAlignment="1" applyProtection="1">
      <alignment horizontal="center" vertical="center" wrapText="1"/>
      <protection locked="0"/>
    </xf>
    <xf numFmtId="20" fontId="23" fillId="0" borderId="15" xfId="0" applyNumberFormat="1" applyFont="1" applyBorder="1" applyAlignment="1" applyProtection="1">
      <alignment horizontal="center" vertical="center" wrapText="1"/>
      <protection locked="0"/>
    </xf>
    <xf numFmtId="20" fontId="23" fillId="32" borderId="15" xfId="0" applyNumberFormat="1" applyFont="1" applyFill="1" applyBorder="1" applyAlignment="1">
      <alignment horizontal="center" vertical="center" wrapText="1"/>
    </xf>
    <xf numFmtId="166" fontId="23" fillId="0" borderId="15" xfId="0" applyNumberFormat="1" applyFont="1" applyBorder="1" applyAlignment="1">
      <alignment horizontal="center" vertical="center" wrapText="1"/>
    </xf>
    <xf numFmtId="2" fontId="23" fillId="24" borderId="30" xfId="0" applyNumberFormat="1" applyFont="1" applyFill="1" applyBorder="1" applyAlignment="1">
      <alignment horizontal="center" vertical="center" wrapText="1"/>
    </xf>
    <xf numFmtId="168" fontId="23" fillId="0" borderId="15" xfId="0" applyNumberFormat="1" applyFont="1" applyBorder="1" applyAlignment="1">
      <alignment horizontal="center" vertical="center" wrapText="1"/>
    </xf>
    <xf numFmtId="2" fontId="23" fillId="24" borderId="30" xfId="0" applyNumberFormat="1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center" vertical="center" wrapText="1"/>
    </xf>
    <xf numFmtId="166" fontId="23" fillId="43" borderId="15" xfId="0" applyNumberFormat="1" applyFont="1" applyFill="1" applyBorder="1" applyAlignment="1">
      <alignment horizontal="center" vertical="center" wrapText="1"/>
    </xf>
    <xf numFmtId="20" fontId="23" fillId="37" borderId="15" xfId="0" applyNumberFormat="1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166" fontId="23" fillId="0" borderId="18" xfId="0" applyNumberFormat="1" applyFont="1" applyFill="1" applyBorder="1" applyAlignment="1">
      <alignment horizontal="center" vertical="center" wrapText="1"/>
    </xf>
    <xf numFmtId="166" fontId="23" fillId="40" borderId="15" xfId="0" applyNumberFormat="1" applyFont="1" applyFill="1" applyBorder="1" applyAlignment="1">
      <alignment horizontal="center" vertical="center" wrapText="1"/>
    </xf>
    <xf numFmtId="166" fontId="23" fillId="44" borderId="15" xfId="0" applyNumberFormat="1" applyFont="1" applyFill="1" applyBorder="1" applyAlignment="1">
      <alignment horizontal="center" vertical="center" wrapText="1"/>
    </xf>
    <xf numFmtId="166" fontId="23" fillId="45" borderId="15" xfId="0" applyNumberFormat="1" applyFont="1" applyFill="1" applyBorder="1" applyAlignment="1">
      <alignment horizontal="center" vertical="center" wrapText="1"/>
    </xf>
    <xf numFmtId="2" fontId="27" fillId="20" borderId="18" xfId="0" applyNumberFormat="1" applyFont="1" applyFill="1" applyBorder="1" applyAlignment="1">
      <alignment horizontal="center" vertical="center" wrapText="1"/>
    </xf>
    <xf numFmtId="2" fontId="27" fillId="20" borderId="31" xfId="0" applyNumberFormat="1" applyFont="1" applyFill="1" applyBorder="1" applyAlignment="1">
      <alignment horizontal="center" vertical="center" wrapText="1"/>
    </xf>
    <xf numFmtId="2" fontId="27" fillId="20" borderId="32" xfId="0" applyNumberFormat="1" applyFont="1" applyFill="1" applyBorder="1" applyAlignment="1">
      <alignment horizontal="center" vertical="center" wrapText="1"/>
    </xf>
    <xf numFmtId="0" fontId="27" fillId="20" borderId="18" xfId="0" applyFont="1" applyFill="1" applyBorder="1" applyAlignment="1">
      <alignment horizontal="center" vertical="center" wrapText="1"/>
    </xf>
    <xf numFmtId="0" fontId="27" fillId="20" borderId="31" xfId="0" applyFont="1" applyFill="1" applyBorder="1" applyAlignment="1">
      <alignment horizontal="center" vertical="center" wrapText="1"/>
    </xf>
    <xf numFmtId="0" fontId="27" fillId="20" borderId="32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169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33" xfId="0" applyNumberFormat="1" applyFont="1" applyBorder="1" applyAlignment="1">
      <alignment horizontal="center" vertical="center" wrapText="1"/>
    </xf>
    <xf numFmtId="20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20" fontId="23" fillId="32" borderId="33" xfId="0" applyNumberFormat="1" applyFont="1" applyFill="1" applyBorder="1" applyAlignment="1">
      <alignment horizontal="center" vertical="center" wrapText="1"/>
    </xf>
    <xf numFmtId="166" fontId="23" fillId="24" borderId="33" xfId="0" applyNumberFormat="1" applyFont="1" applyFill="1" applyBorder="1" applyAlignment="1">
      <alignment horizontal="center" vertical="center" wrapText="1"/>
    </xf>
    <xf numFmtId="166" fontId="23" fillId="39" borderId="33" xfId="0" applyNumberFormat="1" applyFont="1" applyFill="1" applyBorder="1" applyAlignment="1">
      <alignment horizontal="center" vertical="center" wrapText="1"/>
    </xf>
    <xf numFmtId="166" fontId="23" fillId="0" borderId="33" xfId="0" applyNumberFormat="1" applyFont="1" applyBorder="1" applyAlignment="1">
      <alignment horizontal="center" vertical="center" wrapText="1"/>
    </xf>
    <xf numFmtId="166" fontId="23" fillId="0" borderId="33" xfId="0" applyNumberFormat="1" applyFont="1" applyFill="1" applyBorder="1" applyAlignment="1">
      <alignment horizontal="center" vertical="center" wrapText="1"/>
    </xf>
    <xf numFmtId="2" fontId="23" fillId="40" borderId="35" xfId="0" applyNumberFormat="1" applyFont="1" applyFill="1" applyBorder="1" applyAlignment="1">
      <alignment horizontal="right" vertical="center" wrapText="1"/>
    </xf>
    <xf numFmtId="2" fontId="23" fillId="24" borderId="35" xfId="0" applyNumberFormat="1" applyFont="1" applyFill="1" applyBorder="1" applyAlignment="1">
      <alignment horizontal="right" vertical="center" wrapText="1"/>
    </xf>
    <xf numFmtId="20" fontId="23" fillId="0" borderId="15" xfId="0" applyNumberFormat="1" applyFont="1" applyFill="1" applyBorder="1" applyAlignment="1">
      <alignment horizontal="center" vertical="center" wrapText="1"/>
    </xf>
    <xf numFmtId="20" fontId="23" fillId="0" borderId="33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20" fontId="42" fillId="24" borderId="15" xfId="0" applyNumberFormat="1" applyFont="1" applyFill="1" applyBorder="1" applyAlignment="1">
      <alignment horizontal="center" vertical="center" wrapText="1"/>
    </xf>
    <xf numFmtId="166" fontId="42" fillId="24" borderId="15" xfId="0" applyNumberFormat="1" applyFont="1" applyFill="1" applyBorder="1" applyAlignment="1">
      <alignment horizontal="center" vertical="center" wrapText="1"/>
    </xf>
    <xf numFmtId="166" fontId="42" fillId="28" borderId="15" xfId="0" applyNumberFormat="1" applyFont="1" applyFill="1" applyBorder="1" applyAlignment="1">
      <alignment horizontal="center" vertical="center" wrapText="1"/>
    </xf>
    <xf numFmtId="166" fontId="42" fillId="24" borderId="33" xfId="0" applyNumberFormat="1" applyFont="1" applyFill="1" applyBorder="1" applyAlignment="1">
      <alignment horizontal="center" vertical="center" wrapText="1"/>
    </xf>
    <xf numFmtId="166" fontId="42" fillId="24" borderId="18" xfId="0" applyNumberFormat="1" applyFont="1" applyFill="1" applyBorder="1" applyAlignment="1">
      <alignment horizontal="center" vertical="center" wrapText="1"/>
    </xf>
    <xf numFmtId="166" fontId="23" fillId="40" borderId="18" xfId="0" applyNumberFormat="1" applyFont="1" applyFill="1" applyBorder="1" applyAlignment="1">
      <alignment horizontal="center" vertical="center" wrapText="1"/>
    </xf>
    <xf numFmtId="20" fontId="42" fillId="0" borderId="15" xfId="0" applyNumberFormat="1" applyFont="1" applyFill="1" applyBorder="1" applyAlignment="1">
      <alignment horizontal="center" vertical="center" wrapText="1"/>
    </xf>
    <xf numFmtId="2" fontId="27" fillId="20" borderId="18" xfId="0" applyNumberFormat="1" applyFont="1" applyFill="1" applyBorder="1" applyAlignment="1">
      <alignment horizontal="center" vertical="center" wrapText="1"/>
    </xf>
    <xf numFmtId="2" fontId="27" fillId="20" borderId="31" xfId="0" applyNumberFormat="1" applyFont="1" applyFill="1" applyBorder="1" applyAlignment="1">
      <alignment horizontal="center" vertical="center" wrapText="1"/>
    </xf>
    <xf numFmtId="174" fontId="34" fillId="0" borderId="36" xfId="0" applyNumberFormat="1" applyFont="1" applyFill="1" applyBorder="1" applyAlignment="1">
      <alignment horizontal="left" vertical="center" wrapText="1"/>
    </xf>
    <xf numFmtId="174" fontId="34" fillId="0" borderId="0" xfId="0" applyNumberFormat="1" applyFont="1" applyFill="1" applyBorder="1" applyAlignment="1">
      <alignment horizontal="left" vertical="center" wrapText="1"/>
    </xf>
    <xf numFmtId="0" fontId="32" fillId="22" borderId="21" xfId="0" applyFont="1" applyFill="1" applyBorder="1" applyAlignment="1">
      <alignment horizontal="center" vertical="center"/>
    </xf>
    <xf numFmtId="0" fontId="32" fillId="22" borderId="22" xfId="0" applyFont="1" applyFill="1" applyBorder="1" applyAlignment="1">
      <alignment horizontal="center" vertical="center"/>
    </xf>
    <xf numFmtId="0" fontId="32" fillId="22" borderId="23" xfId="0" applyFont="1" applyFill="1" applyBorder="1" applyAlignment="1">
      <alignment horizontal="center" vertical="center"/>
    </xf>
    <xf numFmtId="0" fontId="19" fillId="22" borderId="37" xfId="0" applyFont="1" applyFill="1" applyBorder="1" applyAlignment="1">
      <alignment horizontal="center" vertical="center"/>
    </xf>
    <xf numFmtId="0" fontId="19" fillId="22" borderId="38" xfId="0" applyFont="1" applyFill="1" applyBorder="1" applyAlignment="1">
      <alignment horizontal="center" vertical="center"/>
    </xf>
    <xf numFmtId="0" fontId="19" fillId="22" borderId="39" xfId="0" applyFont="1" applyFill="1" applyBorder="1" applyAlignment="1">
      <alignment horizontal="center" vertical="center"/>
    </xf>
    <xf numFmtId="0" fontId="29" fillId="24" borderId="40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7" fillId="20" borderId="30" xfId="0" applyFont="1" applyFill="1" applyBorder="1" applyAlignment="1">
      <alignment horizontal="center" vertical="center" wrapText="1"/>
    </xf>
    <xf numFmtId="0" fontId="28" fillId="20" borderId="30" xfId="0" applyFont="1" applyFill="1" applyBorder="1" applyAlignment="1">
      <alignment horizontal="center" vertical="center" wrapText="1"/>
    </xf>
    <xf numFmtId="2" fontId="27" fillId="20" borderId="32" xfId="0" applyNumberFormat="1" applyFont="1" applyFill="1" applyBorder="1" applyAlignment="1">
      <alignment horizontal="center" vertical="center" wrapText="1"/>
    </xf>
    <xf numFmtId="0" fontId="27" fillId="20" borderId="18" xfId="0" applyFont="1" applyFill="1" applyBorder="1" applyAlignment="1">
      <alignment horizontal="center" vertical="center" wrapText="1"/>
    </xf>
    <xf numFmtId="0" fontId="27" fillId="20" borderId="31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104775</xdr:colOff>
      <xdr:row>0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2009775</xdr:colOff>
      <xdr:row>2</xdr:row>
      <xdr:rowOff>561975</xdr:rowOff>
    </xdr:from>
    <xdr:to>
      <xdr:col>1</xdr:col>
      <xdr:colOff>2114550</xdr:colOff>
      <xdr:row>3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609850" y="150495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104775</xdr:colOff>
      <xdr:row>2</xdr:row>
      <xdr:rowOff>200025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19402425" y="942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104775</xdr:colOff>
      <xdr:row>2</xdr:row>
      <xdr:rowOff>200025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19402425" y="942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104775</xdr:colOff>
      <xdr:row>2</xdr:row>
      <xdr:rowOff>200025</xdr:rowOff>
    </xdr:to>
    <xdr:sp fLocksText="0">
      <xdr:nvSpPr>
        <xdr:cNvPr id="5" name="Text Box 1"/>
        <xdr:cNvSpPr txBox="1">
          <a:spLocks noChangeArrowheads="1"/>
        </xdr:cNvSpPr>
      </xdr:nvSpPr>
      <xdr:spPr>
        <a:xfrm>
          <a:off x="0" y="942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104775</xdr:colOff>
      <xdr:row>2</xdr:row>
      <xdr:rowOff>200025</xdr:rowOff>
    </xdr:to>
    <xdr:sp fLocksText="0">
      <xdr:nvSpPr>
        <xdr:cNvPr id="6" name="Text Box 2"/>
        <xdr:cNvSpPr txBox="1">
          <a:spLocks noChangeArrowheads="1"/>
        </xdr:cNvSpPr>
      </xdr:nvSpPr>
      <xdr:spPr>
        <a:xfrm>
          <a:off x="0" y="942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209550</xdr:colOff>
      <xdr:row>0</xdr:row>
      <xdr:rowOff>85725</xdr:rowOff>
    </xdr:from>
    <xdr:to>
      <xdr:col>21</xdr:col>
      <xdr:colOff>523875</xdr:colOff>
      <xdr:row>2</xdr:row>
      <xdr:rowOff>590550</xdr:rowOff>
    </xdr:to>
    <xdr:pic>
      <xdr:nvPicPr>
        <xdr:cNvPr id="7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85725"/>
          <a:ext cx="23717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38100</xdr:rowOff>
    </xdr:from>
    <xdr:to>
      <xdr:col>1</xdr:col>
      <xdr:colOff>2647950</xdr:colOff>
      <xdr:row>2</xdr:row>
      <xdr:rowOff>600075</xdr:rowOff>
    </xdr:to>
    <xdr:pic>
      <xdr:nvPicPr>
        <xdr:cNvPr id="8" name="Image 0" descr="logo asa jur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8100"/>
          <a:ext cx="24193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U32"/>
  <sheetViews>
    <sheetView tabSelected="1" view="pageBreakPreview" zoomScale="72" zoomScaleSheetLayoutView="72" zoomScalePageLayoutView="0" workbookViewId="0" topLeftCell="B1">
      <pane ySplit="6" topLeftCell="A7" activePane="bottomLeft" state="frozen"/>
      <selection pane="topLeft" activeCell="B1" sqref="B1"/>
      <selection pane="bottomLeft" activeCell="U8" sqref="U8"/>
    </sheetView>
  </sheetViews>
  <sheetFormatPr defaultColWidth="11.421875" defaultRowHeight="12.75"/>
  <cols>
    <col min="1" max="1" width="9.00390625" style="1" customWidth="1"/>
    <col min="2" max="2" width="45.00390625" style="2" customWidth="1"/>
    <col min="3" max="3" width="7.421875" style="2" customWidth="1"/>
    <col min="4" max="4" width="11.57421875" style="2" customWidth="1"/>
    <col min="5" max="5" width="8.421875" style="2" customWidth="1"/>
    <col min="6" max="6" width="5.8515625" style="2" customWidth="1"/>
    <col min="7" max="7" width="10.8515625" style="2" customWidth="1"/>
    <col min="8" max="8" width="14.7109375" style="2" customWidth="1"/>
    <col min="9" max="9" width="13.140625" style="2" customWidth="1"/>
    <col min="10" max="12" width="8.28125" style="2" customWidth="1"/>
    <col min="13" max="13" width="10.7109375" style="2" customWidth="1"/>
    <col min="14" max="14" width="9.7109375" style="2" customWidth="1"/>
    <col min="15" max="20" width="10.421875" style="2" customWidth="1"/>
    <col min="21" max="21" width="10.00390625" style="2" customWidth="1"/>
    <col min="22" max="22" width="8.8515625" style="2" customWidth="1"/>
    <col min="23" max="23" width="8.28125" style="2" customWidth="1"/>
    <col min="24" max="24" width="10.00390625" style="2" customWidth="1"/>
    <col min="25" max="25" width="8.57421875" style="3" customWidth="1"/>
    <col min="26" max="16384" width="11.421875" style="2" customWidth="1"/>
  </cols>
  <sheetData>
    <row r="1" spans="1:25" ht="49.5" customHeight="1" thickBot="1">
      <c r="A1" s="130" t="s">
        <v>59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2"/>
    </row>
    <row r="2" spans="1:25" ht="24.75" customHeight="1" thickBot="1">
      <c r="A2" s="41"/>
      <c r="B2" s="56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</row>
    <row r="3" spans="1:47" ht="49.5" customHeight="1" thickBot="1">
      <c r="A3" s="133" t="s">
        <v>60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5"/>
      <c r="AA3" s="133" t="s">
        <v>30</v>
      </c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5"/>
    </row>
    <row r="4" spans="1:25" s="8" customFormat="1" ht="15" customHeight="1" thickBot="1">
      <c r="A4" s="4"/>
      <c r="B4" s="136" t="s">
        <v>0</v>
      </c>
      <c r="C4" s="5" t="s">
        <v>1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6</v>
      </c>
      <c r="I4" s="5" t="s">
        <v>5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6</v>
      </c>
      <c r="O4" s="5" t="s">
        <v>5</v>
      </c>
      <c r="P4" s="5" t="s">
        <v>5</v>
      </c>
      <c r="Q4" s="5" t="s">
        <v>5</v>
      </c>
      <c r="R4" s="116" t="s">
        <v>5</v>
      </c>
      <c r="S4" s="5" t="s">
        <v>5</v>
      </c>
      <c r="T4" s="6" t="s">
        <v>5</v>
      </c>
      <c r="U4" s="6" t="s">
        <v>5</v>
      </c>
      <c r="V4" s="5" t="s">
        <v>5</v>
      </c>
      <c r="W4" s="5" t="s">
        <v>5</v>
      </c>
      <c r="X4" s="29" t="s">
        <v>6</v>
      </c>
      <c r="Y4" s="7" t="s">
        <v>7</v>
      </c>
    </row>
    <row r="5" spans="1:25" s="8" customFormat="1" ht="33.75" customHeight="1">
      <c r="A5" s="9"/>
      <c r="B5" s="137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34" t="s">
        <v>24</v>
      </c>
      <c r="I5" s="35" t="s">
        <v>25</v>
      </c>
      <c r="J5" s="11" t="s">
        <v>64</v>
      </c>
      <c r="K5" s="11" t="s">
        <v>65</v>
      </c>
      <c r="L5" s="11" t="s">
        <v>66</v>
      </c>
      <c r="M5" s="11" t="s">
        <v>23</v>
      </c>
      <c r="N5" s="10" t="s">
        <v>32</v>
      </c>
      <c r="O5" s="10" t="s">
        <v>34</v>
      </c>
      <c r="P5" s="10" t="s">
        <v>61</v>
      </c>
      <c r="Q5" s="117" t="s">
        <v>62</v>
      </c>
      <c r="R5" s="118" t="s">
        <v>63</v>
      </c>
      <c r="S5" s="10" t="s">
        <v>57</v>
      </c>
      <c r="T5" s="77" t="s">
        <v>22</v>
      </c>
      <c r="U5" s="12" t="s">
        <v>58</v>
      </c>
      <c r="V5" s="11" t="s">
        <v>21</v>
      </c>
      <c r="W5" s="11" t="s">
        <v>33</v>
      </c>
      <c r="X5" s="31" t="s">
        <v>13</v>
      </c>
      <c r="Y5" s="68" t="s">
        <v>14</v>
      </c>
    </row>
    <row r="6" spans="1:25" s="27" customFormat="1" ht="18" customHeight="1">
      <c r="A6" s="46"/>
      <c r="B6" s="47"/>
      <c r="C6" s="17"/>
      <c r="D6" s="48"/>
      <c r="E6" s="48"/>
      <c r="F6" s="49"/>
      <c r="G6" s="50"/>
      <c r="H6" s="51">
        <v>0.049999999999999996</v>
      </c>
      <c r="I6" s="51">
        <v>0.04652777777777778</v>
      </c>
      <c r="J6" s="51">
        <v>0.04305555555555556</v>
      </c>
      <c r="K6" s="51">
        <v>0.042361111111111106</v>
      </c>
      <c r="L6" s="51">
        <v>0.041666666666666664</v>
      </c>
      <c r="M6" s="51">
        <v>0.03819444444444444</v>
      </c>
      <c r="N6" s="51">
        <v>0.03125</v>
      </c>
      <c r="O6" s="51">
        <v>0.027777777777777776</v>
      </c>
      <c r="P6" s="51">
        <v>0.024305555555555556</v>
      </c>
      <c r="Q6" s="119">
        <v>0.020833333333333332</v>
      </c>
      <c r="R6" s="54">
        <v>0.010416666666666666</v>
      </c>
      <c r="S6" s="51">
        <v>0.003472222222222222</v>
      </c>
      <c r="T6" s="52"/>
      <c r="U6" s="53">
        <v>0.08333333333333333</v>
      </c>
      <c r="V6" s="51">
        <v>0.08402777777777777</v>
      </c>
      <c r="W6" s="51">
        <v>0.09097222222222222</v>
      </c>
      <c r="X6" s="54">
        <v>0.0006944444444444445</v>
      </c>
      <c r="Y6" s="55"/>
    </row>
    <row r="7" spans="1:26" s="27" customFormat="1" ht="24.75" customHeight="1">
      <c r="A7" s="14"/>
      <c r="B7" s="90" t="s">
        <v>43</v>
      </c>
      <c r="C7" s="138" t="s">
        <v>50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</row>
    <row r="8" spans="1:26" s="27" customFormat="1" ht="32.25" customHeight="1">
      <c r="A8" s="16" t="s">
        <v>28</v>
      </c>
      <c r="B8" s="17" t="s">
        <v>46</v>
      </c>
      <c r="C8" s="22"/>
      <c r="D8" s="66"/>
      <c r="E8" s="18">
        <v>0</v>
      </c>
      <c r="F8" s="80"/>
      <c r="G8" s="81"/>
      <c r="H8" s="82">
        <f>T8-H6</f>
        <v>0.3666666666666667</v>
      </c>
      <c r="I8" s="36">
        <f>T8-I6</f>
        <v>0.3701388888888889</v>
      </c>
      <c r="J8" s="36">
        <f>T8-J6</f>
        <v>0.3736111111111111</v>
      </c>
      <c r="K8" s="36">
        <f>T8-K6</f>
        <v>0.37430555555555556</v>
      </c>
      <c r="L8" s="36">
        <f>T8-L6</f>
        <v>0.375</v>
      </c>
      <c r="M8" s="13">
        <f>$T8-M6</f>
        <v>0.37847222222222227</v>
      </c>
      <c r="N8" s="13">
        <f>$T8-N6</f>
        <v>0.3854166666666667</v>
      </c>
      <c r="O8" s="13">
        <f>$T8-O6</f>
        <v>0.3888888888888889</v>
      </c>
      <c r="P8" s="13">
        <f>$T8-P6</f>
        <v>0.3923611111111111</v>
      </c>
      <c r="Q8" s="120">
        <f>$T8-Q6</f>
        <v>0.39583333333333337</v>
      </c>
      <c r="R8" s="13">
        <f>$T8-R6</f>
        <v>0.40625</v>
      </c>
      <c r="S8" s="13">
        <f>$T8-S6</f>
        <v>0.4131944444444445</v>
      </c>
      <c r="T8" s="93">
        <v>0.4166666666666667</v>
      </c>
      <c r="U8" s="83">
        <f>T8+U6</f>
        <v>0.5</v>
      </c>
      <c r="V8" s="83">
        <f>T8+V6</f>
        <v>0.5006944444444444</v>
      </c>
      <c r="W8" s="83">
        <f>T8+W6</f>
        <v>0.5076388888888889</v>
      </c>
      <c r="X8" s="88">
        <f>W8+X6</f>
        <v>0.5083333333333333</v>
      </c>
      <c r="Y8" s="92"/>
      <c r="Z8" s="84"/>
    </row>
    <row r="9" spans="1:26" s="27" customFormat="1" ht="18.75" customHeight="1">
      <c r="A9" s="16" t="s">
        <v>67</v>
      </c>
      <c r="B9" s="17" t="s">
        <v>27</v>
      </c>
      <c r="C9" s="22"/>
      <c r="D9" s="64">
        <v>1</v>
      </c>
      <c r="E9" s="21">
        <f>E8+D9</f>
        <v>1</v>
      </c>
      <c r="F9" s="22">
        <v>20</v>
      </c>
      <c r="G9" s="19">
        <v>0.013888888888888888</v>
      </c>
      <c r="H9" s="82">
        <f>H8+G9</f>
        <v>0.3805555555555556</v>
      </c>
      <c r="I9" s="114">
        <f>I8+G9</f>
        <v>0.3840277777777778</v>
      </c>
      <c r="J9" s="114">
        <f>J8+G9</f>
        <v>0.3875</v>
      </c>
      <c r="K9" s="114">
        <f>K8+G9</f>
        <v>0.38819444444444445</v>
      </c>
      <c r="L9" s="114">
        <f>L8+G9</f>
        <v>0.3888888888888889</v>
      </c>
      <c r="M9" s="114">
        <f>M8+G9</f>
        <v>0.39236111111111116</v>
      </c>
      <c r="N9" s="114">
        <f>N8+G9</f>
        <v>0.3993055555555556</v>
      </c>
      <c r="O9" s="114">
        <f>O8+G9</f>
        <v>0.4027777777777778</v>
      </c>
      <c r="P9" s="114">
        <f>P8+G9</f>
        <v>0.40625</v>
      </c>
      <c r="Q9" s="125">
        <f>Q8+G9</f>
        <v>0.40972222222222227</v>
      </c>
      <c r="R9" s="114">
        <f>R8+G9</f>
        <v>0.4201388888888889</v>
      </c>
      <c r="S9" s="114">
        <f>S8+G9</f>
        <v>0.42708333333333337</v>
      </c>
      <c r="T9" s="114">
        <f>T8+G9</f>
        <v>0.4305555555555556</v>
      </c>
      <c r="U9" s="114">
        <f>U8+G9</f>
        <v>0.5138888888888888</v>
      </c>
      <c r="V9" s="114">
        <f>V8+G9</f>
        <v>0.5145833333333333</v>
      </c>
      <c r="W9" s="114">
        <f>W8+G9</f>
        <v>0.5215277777777777</v>
      </c>
      <c r="X9" s="114">
        <f>X8+G9</f>
        <v>0.5222222222222221</v>
      </c>
      <c r="Y9" s="124"/>
      <c r="Z9" s="84"/>
    </row>
    <row r="10" spans="1:26" s="27" customFormat="1" ht="18" customHeight="1">
      <c r="A10" s="16" t="s">
        <v>47</v>
      </c>
      <c r="B10" s="17" t="s">
        <v>17</v>
      </c>
      <c r="C10" s="22"/>
      <c r="D10" s="64">
        <v>15.9</v>
      </c>
      <c r="E10" s="85">
        <f>E8+D10</f>
        <v>15.9</v>
      </c>
      <c r="F10" s="22">
        <v>30</v>
      </c>
      <c r="G10" s="19">
        <v>0.020833333333333332</v>
      </c>
      <c r="H10" s="82">
        <f>H8+G10</f>
        <v>0.3875</v>
      </c>
      <c r="I10" s="13">
        <f>I8+$G10</f>
        <v>0.3909722222222222</v>
      </c>
      <c r="J10" s="114">
        <f>J8+G10</f>
        <v>0.39444444444444443</v>
      </c>
      <c r="K10" s="114">
        <f>K8+G10</f>
        <v>0.3951388888888889</v>
      </c>
      <c r="L10" s="114">
        <f>L8+G10</f>
        <v>0.3958333333333333</v>
      </c>
      <c r="M10" s="13">
        <f aca="true" t="shared" si="0" ref="M10:T10">M8+$G10</f>
        <v>0.3993055555555556</v>
      </c>
      <c r="N10" s="13">
        <f t="shared" si="0"/>
        <v>0.40625</v>
      </c>
      <c r="O10" s="13">
        <f t="shared" si="0"/>
        <v>0.4097222222222222</v>
      </c>
      <c r="P10" s="13">
        <f t="shared" si="0"/>
        <v>0.4131944444444444</v>
      </c>
      <c r="Q10" s="120">
        <f t="shared" si="0"/>
        <v>0.4166666666666667</v>
      </c>
      <c r="R10" s="13">
        <f t="shared" si="0"/>
        <v>0.4270833333333333</v>
      </c>
      <c r="S10" s="13">
        <f t="shared" si="0"/>
        <v>0.4340277777777778</v>
      </c>
      <c r="T10" s="63">
        <f t="shared" si="0"/>
        <v>0.4375</v>
      </c>
      <c r="U10" s="83">
        <f>U8+G10</f>
        <v>0.5208333333333334</v>
      </c>
      <c r="V10" s="83">
        <f>V8+G10</f>
        <v>0.5215277777777778</v>
      </c>
      <c r="W10" s="83">
        <f>W8+G10</f>
        <v>0.5284722222222222</v>
      </c>
      <c r="X10" s="20">
        <f>X8+G10</f>
        <v>0.5291666666666667</v>
      </c>
      <c r="Y10" s="70">
        <f>(D10/F10)*60</f>
        <v>31.8</v>
      </c>
      <c r="Z10" s="86"/>
    </row>
    <row r="11" spans="1:26" s="27" customFormat="1" ht="18" customHeight="1">
      <c r="A11" s="33" t="s">
        <v>48</v>
      </c>
      <c r="B11" s="75" t="s">
        <v>68</v>
      </c>
      <c r="C11" s="73">
        <v>12.2</v>
      </c>
      <c r="D11" s="45">
        <v>0.2</v>
      </c>
      <c r="E11" s="58">
        <f>E10+D11</f>
        <v>16.1</v>
      </c>
      <c r="F11" s="59">
        <v>3</v>
      </c>
      <c r="G11" s="60">
        <v>0.0020833333333333333</v>
      </c>
      <c r="H11" s="89">
        <f>H10+G11</f>
        <v>0.38958333333333334</v>
      </c>
      <c r="I11" s="61">
        <f aca="true" t="shared" si="1" ref="I11:T12">I10+$G11</f>
        <v>0.39305555555555555</v>
      </c>
      <c r="J11" s="89">
        <f>J10+G11</f>
        <v>0.39652777777777776</v>
      </c>
      <c r="K11" s="89">
        <f>K10+G11</f>
        <v>0.3972222222222222</v>
      </c>
      <c r="L11" s="89">
        <f>L10+G11</f>
        <v>0.39791666666666664</v>
      </c>
      <c r="M11" s="62">
        <f t="shared" si="1"/>
        <v>0.4013888888888889</v>
      </c>
      <c r="N11" s="62">
        <f t="shared" si="1"/>
        <v>0.4083333333333333</v>
      </c>
      <c r="O11" s="62">
        <f t="shared" si="1"/>
        <v>0.41180555555555554</v>
      </c>
      <c r="P11" s="62">
        <f t="shared" si="1"/>
        <v>0.41527777777777775</v>
      </c>
      <c r="Q11" s="121">
        <f t="shared" si="1"/>
        <v>0.41875</v>
      </c>
      <c r="R11" s="62">
        <f t="shared" si="1"/>
        <v>0.42916666666666664</v>
      </c>
      <c r="S11" s="62">
        <f t="shared" si="1"/>
        <v>0.4361111111111111</v>
      </c>
      <c r="T11" s="63">
        <f t="shared" si="1"/>
        <v>0.4395833333333333</v>
      </c>
      <c r="U11" s="62">
        <f>U10+G11</f>
        <v>0.5229166666666667</v>
      </c>
      <c r="V11" s="62">
        <f>V10+G11</f>
        <v>0.5236111111111111</v>
      </c>
      <c r="W11" s="62">
        <f>W10+G11</f>
        <v>0.5305555555555556</v>
      </c>
      <c r="X11" s="62">
        <f>X10+G11</f>
        <v>0.53125</v>
      </c>
      <c r="Y11" s="70">
        <f>(D11/F11)*60</f>
        <v>4</v>
      </c>
      <c r="Z11" s="86"/>
    </row>
    <row r="12" spans="1:26" s="27" customFormat="1" ht="43.5" customHeight="1">
      <c r="A12" s="101" t="s">
        <v>38</v>
      </c>
      <c r="B12" s="102" t="s">
        <v>26</v>
      </c>
      <c r="C12" s="103"/>
      <c r="D12" s="104">
        <v>28</v>
      </c>
      <c r="E12" s="105">
        <f>E11+D12</f>
        <v>44.1</v>
      </c>
      <c r="F12" s="103">
        <v>55</v>
      </c>
      <c r="G12" s="106">
        <v>0.03819444444444444</v>
      </c>
      <c r="H12" s="107">
        <f>H11+G12</f>
        <v>0.42777777777777776</v>
      </c>
      <c r="I12" s="108">
        <f t="shared" si="1"/>
        <v>0.43124999999999997</v>
      </c>
      <c r="J12" s="115">
        <f>J11+G12</f>
        <v>0.4347222222222222</v>
      </c>
      <c r="K12" s="115">
        <f>K11+G12</f>
        <v>0.4354166666666666</v>
      </c>
      <c r="L12" s="115">
        <f>L11+G12</f>
        <v>0.43611111111111106</v>
      </c>
      <c r="M12" s="108">
        <f t="shared" si="1"/>
        <v>0.4395833333333333</v>
      </c>
      <c r="N12" s="108">
        <f t="shared" si="1"/>
        <v>0.44652777777777775</v>
      </c>
      <c r="O12" s="108">
        <f t="shared" si="1"/>
        <v>0.44999999999999996</v>
      </c>
      <c r="P12" s="108">
        <f t="shared" si="1"/>
        <v>0.45347222222222217</v>
      </c>
      <c r="Q12" s="122">
        <f t="shared" si="1"/>
        <v>0.45694444444444443</v>
      </c>
      <c r="R12" s="108">
        <f t="shared" si="1"/>
        <v>0.46736111111111106</v>
      </c>
      <c r="S12" s="108">
        <f>S11+$G12</f>
        <v>0.47430555555555554</v>
      </c>
      <c r="T12" s="109">
        <f t="shared" si="1"/>
        <v>0.47777777777777775</v>
      </c>
      <c r="U12" s="110">
        <f>U11+G12</f>
        <v>0.5611111111111111</v>
      </c>
      <c r="V12" s="110">
        <f>V11+G12</f>
        <v>0.5618055555555556</v>
      </c>
      <c r="W12" s="110">
        <f>W11+G12</f>
        <v>0.56875</v>
      </c>
      <c r="X12" s="111">
        <f>X11+G12</f>
        <v>0.5694444444444444</v>
      </c>
      <c r="Y12" s="112">
        <f>(D12/F12)*60</f>
        <v>30.545454545454543</v>
      </c>
      <c r="Z12" s="113"/>
    </row>
    <row r="13" spans="1:26" s="15" customFormat="1" ht="24.75" customHeight="1">
      <c r="A13" s="14"/>
      <c r="B13" s="90" t="s">
        <v>44</v>
      </c>
      <c r="C13" s="98"/>
      <c r="D13" s="99"/>
      <c r="E13" s="99"/>
      <c r="F13" s="99"/>
      <c r="G13" s="99"/>
      <c r="H13" s="141" t="s">
        <v>51</v>
      </c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00"/>
    </row>
    <row r="14" spans="1:27" s="8" customFormat="1" ht="36" customHeight="1">
      <c r="A14" s="16" t="s">
        <v>39</v>
      </c>
      <c r="B14" s="40" t="s">
        <v>29</v>
      </c>
      <c r="C14" s="22"/>
      <c r="D14" s="66"/>
      <c r="E14" s="38">
        <f>E12</f>
        <v>44.1</v>
      </c>
      <c r="F14" s="22">
        <v>60</v>
      </c>
      <c r="G14" s="19">
        <v>0.041666666666666664</v>
      </c>
      <c r="H14" s="39">
        <f>T14-H6</f>
        <v>0.4694444444444444</v>
      </c>
      <c r="I14" s="36">
        <f>T14-I6</f>
        <v>0.4729166666666666</v>
      </c>
      <c r="J14" s="36">
        <f>T14-J6</f>
        <v>0.4763888888888888</v>
      </c>
      <c r="K14" s="36">
        <f>T14-K6</f>
        <v>0.47708333333333325</v>
      </c>
      <c r="L14" s="36">
        <f>T14-L6</f>
        <v>0.4777777777777777</v>
      </c>
      <c r="M14" s="13">
        <f>$T14-M6</f>
        <v>0.48124999999999996</v>
      </c>
      <c r="N14" s="13">
        <f>$T14-N6</f>
        <v>0.4881944444444444</v>
      </c>
      <c r="O14" s="13">
        <f>$T14-O6</f>
        <v>0.4916666666666666</v>
      </c>
      <c r="P14" s="13">
        <f>$T14-P6</f>
        <v>0.4951388888888888</v>
      </c>
      <c r="Q14" s="120">
        <f>$T14-Q6</f>
        <v>0.49861111111111106</v>
      </c>
      <c r="R14" s="13">
        <f>$T14-R6</f>
        <v>0.5090277777777777</v>
      </c>
      <c r="S14" s="13">
        <f>$T14-S6</f>
        <v>0.5159722222222222</v>
      </c>
      <c r="T14" s="78">
        <f>T12+G14</f>
        <v>0.5194444444444444</v>
      </c>
      <c r="U14" s="20">
        <f>T14+U6</f>
        <v>0.6027777777777777</v>
      </c>
      <c r="V14" s="20">
        <f>T14+V6</f>
        <v>0.6034722222222222</v>
      </c>
      <c r="W14" s="20">
        <f>T14+W6</f>
        <v>0.6104166666666666</v>
      </c>
      <c r="X14" s="32">
        <f>W14+X6</f>
        <v>0.611111111111111</v>
      </c>
      <c r="Y14" s="69"/>
      <c r="Z14" s="5" t="s">
        <v>6</v>
      </c>
      <c r="AA14" s="5" t="s">
        <v>5</v>
      </c>
    </row>
    <row r="15" spans="1:25" s="23" customFormat="1" ht="18.75" customHeight="1">
      <c r="A15" s="16" t="s">
        <v>40</v>
      </c>
      <c r="B15" s="17" t="s">
        <v>27</v>
      </c>
      <c r="C15" s="22"/>
      <c r="D15" s="64">
        <v>1</v>
      </c>
      <c r="E15" s="21">
        <f>E14+D15</f>
        <v>45.1</v>
      </c>
      <c r="F15" s="22">
        <v>65</v>
      </c>
      <c r="G15" s="19">
        <v>0.04513888888888889</v>
      </c>
      <c r="H15" s="39">
        <f>G15+H14</f>
        <v>0.5145833333333333</v>
      </c>
      <c r="I15" s="13">
        <f aca="true" t="shared" si="2" ref="I15:S15">I14+$G15</f>
        <v>0.5180555555555555</v>
      </c>
      <c r="J15" s="13">
        <f aca="true" t="shared" si="3" ref="J15:L18">J14+$G15</f>
        <v>0.5215277777777777</v>
      </c>
      <c r="K15" s="13">
        <f t="shared" si="3"/>
        <v>0.5222222222222221</v>
      </c>
      <c r="L15" s="13">
        <f t="shared" si="3"/>
        <v>0.5229166666666666</v>
      </c>
      <c r="M15" s="13">
        <f t="shared" si="2"/>
        <v>0.5263888888888888</v>
      </c>
      <c r="N15" s="13">
        <f t="shared" si="2"/>
        <v>0.5333333333333332</v>
      </c>
      <c r="O15" s="13">
        <f t="shared" si="2"/>
        <v>0.5368055555555554</v>
      </c>
      <c r="P15" s="13">
        <f t="shared" si="2"/>
        <v>0.5402777777777776</v>
      </c>
      <c r="Q15" s="120">
        <f t="shared" si="2"/>
        <v>0.54375</v>
      </c>
      <c r="R15" s="13">
        <f t="shared" si="2"/>
        <v>0.5541666666666666</v>
      </c>
      <c r="S15" s="13">
        <f t="shared" si="2"/>
        <v>0.561111111111111</v>
      </c>
      <c r="T15" s="78">
        <f>T14+G15</f>
        <v>0.5645833333333332</v>
      </c>
      <c r="U15" s="13">
        <f>U14+G15</f>
        <v>0.6479166666666666</v>
      </c>
      <c r="V15" s="13">
        <f>V14+G15</f>
        <v>0.648611111111111</v>
      </c>
      <c r="W15" s="13">
        <f>W14+G15</f>
        <v>0.6555555555555554</v>
      </c>
      <c r="X15" s="20">
        <f>X14+G15</f>
        <v>0.6562499999999999</v>
      </c>
      <c r="Y15" s="70">
        <f>(D15/F15)*60</f>
        <v>0.9230769230769231</v>
      </c>
    </row>
    <row r="16" spans="1:25" s="23" customFormat="1" ht="18.75" customHeight="1">
      <c r="A16" s="57" t="s">
        <v>15</v>
      </c>
      <c r="B16" s="17" t="s">
        <v>17</v>
      </c>
      <c r="C16" s="22"/>
      <c r="D16" s="64">
        <v>15.9</v>
      </c>
      <c r="E16" s="85">
        <f>E14+D16</f>
        <v>60</v>
      </c>
      <c r="F16" s="22">
        <v>30</v>
      </c>
      <c r="G16" s="19">
        <v>0.020833333333333332</v>
      </c>
      <c r="H16" s="39">
        <f>G16+H15</f>
        <v>0.5354166666666667</v>
      </c>
      <c r="I16" s="13">
        <f aca="true" t="shared" si="4" ref="I16:S16">I15+$G16</f>
        <v>0.5388888888888889</v>
      </c>
      <c r="J16" s="13">
        <f t="shared" si="3"/>
        <v>0.5423611111111111</v>
      </c>
      <c r="K16" s="13">
        <f t="shared" si="3"/>
        <v>0.5430555555555555</v>
      </c>
      <c r="L16" s="13">
        <f t="shared" si="3"/>
        <v>0.54375</v>
      </c>
      <c r="M16" s="13">
        <f t="shared" si="4"/>
        <v>0.5472222222222222</v>
      </c>
      <c r="N16" s="13">
        <f t="shared" si="4"/>
        <v>0.5541666666666666</v>
      </c>
      <c r="O16" s="13">
        <f t="shared" si="4"/>
        <v>0.5576388888888888</v>
      </c>
      <c r="P16" s="13">
        <f aca="true" t="shared" si="5" ref="P16:R18">P15+$G16</f>
        <v>0.561111111111111</v>
      </c>
      <c r="Q16" s="120">
        <f t="shared" si="5"/>
        <v>0.5645833333333333</v>
      </c>
      <c r="R16" s="13">
        <f t="shared" si="5"/>
        <v>0.575</v>
      </c>
      <c r="S16" s="13">
        <f t="shared" si="4"/>
        <v>0.5819444444444444</v>
      </c>
      <c r="T16" s="78">
        <f>T15+G16</f>
        <v>0.5854166666666666</v>
      </c>
      <c r="U16" s="13">
        <f>U15+G16</f>
        <v>0.66875</v>
      </c>
      <c r="V16" s="13">
        <f>V15+G16</f>
        <v>0.6694444444444444</v>
      </c>
      <c r="W16" s="13">
        <f>W15+G16</f>
        <v>0.6763888888888888</v>
      </c>
      <c r="X16" s="20">
        <f>X15+G16</f>
        <v>0.6770833333333333</v>
      </c>
      <c r="Y16" s="70">
        <f>(D16/F16)*60</f>
        <v>31.8</v>
      </c>
    </row>
    <row r="17" spans="1:25" s="23" customFormat="1" ht="18.75" customHeight="1">
      <c r="A17" s="57" t="s">
        <v>18</v>
      </c>
      <c r="B17" s="75" t="s">
        <v>69</v>
      </c>
      <c r="C17" s="74">
        <v>12.2</v>
      </c>
      <c r="D17" s="45">
        <v>0.2</v>
      </c>
      <c r="E17" s="58">
        <f>E16+D17</f>
        <v>60.2</v>
      </c>
      <c r="F17" s="59">
        <v>3</v>
      </c>
      <c r="G17" s="60">
        <v>0.0020833333333333333</v>
      </c>
      <c r="H17" s="76">
        <f>G17+H16</f>
        <v>0.5375</v>
      </c>
      <c r="I17" s="61">
        <f aca="true" t="shared" si="6" ref="I17:O17">I16+$G17</f>
        <v>0.5409722222222222</v>
      </c>
      <c r="J17" s="61">
        <f t="shared" si="3"/>
        <v>0.5444444444444444</v>
      </c>
      <c r="K17" s="61">
        <f t="shared" si="3"/>
        <v>0.5451388888888888</v>
      </c>
      <c r="L17" s="61">
        <f t="shared" si="3"/>
        <v>0.5458333333333333</v>
      </c>
      <c r="M17" s="62">
        <f t="shared" si="6"/>
        <v>0.5493055555555555</v>
      </c>
      <c r="N17" s="62">
        <f t="shared" si="6"/>
        <v>0.5562499999999999</v>
      </c>
      <c r="O17" s="62">
        <f t="shared" si="6"/>
        <v>0.5597222222222221</v>
      </c>
      <c r="P17" s="62">
        <f t="shared" si="5"/>
        <v>0.5631944444444443</v>
      </c>
      <c r="Q17" s="121">
        <f t="shared" si="5"/>
        <v>0.5666666666666667</v>
      </c>
      <c r="R17" s="62">
        <f t="shared" si="5"/>
        <v>0.5770833333333333</v>
      </c>
      <c r="S17" s="62">
        <f>S16+$G17</f>
        <v>0.5840277777777777</v>
      </c>
      <c r="T17" s="63">
        <f>T16+G17</f>
        <v>0.5874999999999999</v>
      </c>
      <c r="U17" s="62">
        <f>U16+G17</f>
        <v>0.6708333333333333</v>
      </c>
      <c r="V17" s="62">
        <f>V16+G17</f>
        <v>0.6715277777777777</v>
      </c>
      <c r="W17" s="62">
        <f>W16+G17</f>
        <v>0.6784722222222221</v>
      </c>
      <c r="X17" s="62">
        <f>X16+G17</f>
        <v>0.6791666666666666</v>
      </c>
      <c r="Y17" s="70">
        <f>(D17/F17)*60</f>
        <v>4</v>
      </c>
    </row>
    <row r="18" spans="1:25" s="23" customFormat="1" ht="43.5" customHeight="1">
      <c r="A18" s="57" t="s">
        <v>35</v>
      </c>
      <c r="B18" s="17" t="s">
        <v>26</v>
      </c>
      <c r="C18" s="65"/>
      <c r="D18" s="104">
        <v>28</v>
      </c>
      <c r="E18" s="105">
        <f>E17+D18</f>
        <v>88.2</v>
      </c>
      <c r="F18" s="103">
        <v>55</v>
      </c>
      <c r="G18" s="106">
        <v>0.03819444444444444</v>
      </c>
      <c r="H18" s="39">
        <f>G18+H17</f>
        <v>0.5756944444444444</v>
      </c>
      <c r="I18" s="13">
        <f aca="true" t="shared" si="7" ref="I18:O18">I17+$G18</f>
        <v>0.5791666666666666</v>
      </c>
      <c r="J18" s="13">
        <f t="shared" si="3"/>
        <v>0.5826388888888888</v>
      </c>
      <c r="K18" s="13">
        <f t="shared" si="3"/>
        <v>0.5833333333333333</v>
      </c>
      <c r="L18" s="13">
        <f t="shared" si="3"/>
        <v>0.5840277777777777</v>
      </c>
      <c r="M18" s="13">
        <f t="shared" si="7"/>
        <v>0.5874999999999999</v>
      </c>
      <c r="N18" s="13">
        <f t="shared" si="7"/>
        <v>0.5944444444444443</v>
      </c>
      <c r="O18" s="13">
        <f t="shared" si="7"/>
        <v>0.5979166666666665</v>
      </c>
      <c r="P18" s="13">
        <f t="shared" si="5"/>
        <v>0.6013888888888888</v>
      </c>
      <c r="Q18" s="120">
        <f t="shared" si="5"/>
        <v>0.6048611111111111</v>
      </c>
      <c r="R18" s="13">
        <f t="shared" si="5"/>
        <v>0.6152777777777777</v>
      </c>
      <c r="S18" s="13">
        <f>S17+$G18</f>
        <v>0.6222222222222221</v>
      </c>
      <c r="T18" s="78">
        <f>T17+G18</f>
        <v>0.6256944444444443</v>
      </c>
      <c r="U18" s="20">
        <f>U17+G18</f>
        <v>0.7090277777777777</v>
      </c>
      <c r="V18" s="20">
        <f>V17+G18</f>
        <v>0.7097222222222221</v>
      </c>
      <c r="W18" s="20">
        <f>W17+G18</f>
        <v>0.7166666666666666</v>
      </c>
      <c r="X18" s="20">
        <f>X17+G18</f>
        <v>0.717361111111111</v>
      </c>
      <c r="Y18" s="70">
        <f>(D18/F18)*60</f>
        <v>30.545454545454543</v>
      </c>
    </row>
    <row r="19" spans="1:26" s="23" customFormat="1" ht="24.75" customHeight="1">
      <c r="A19" s="14"/>
      <c r="B19" s="90" t="s">
        <v>45</v>
      </c>
      <c r="C19" s="95"/>
      <c r="D19" s="96"/>
      <c r="E19" s="96"/>
      <c r="F19" s="96"/>
      <c r="G19" s="96"/>
      <c r="H19" s="96"/>
      <c r="I19" s="126" t="s">
        <v>52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97"/>
    </row>
    <row r="20" spans="1:25" s="15" customFormat="1" ht="36" customHeight="1">
      <c r="A20" s="16" t="s">
        <v>36</v>
      </c>
      <c r="B20" s="40" t="s">
        <v>29</v>
      </c>
      <c r="C20" s="22"/>
      <c r="D20" s="66"/>
      <c r="E20" s="38">
        <f>E18</f>
        <v>88.2</v>
      </c>
      <c r="F20" s="22">
        <v>60</v>
      </c>
      <c r="G20" s="19">
        <v>0.041666666666666664</v>
      </c>
      <c r="H20" s="39">
        <f>T20-H6</f>
        <v>0.6173611111111109</v>
      </c>
      <c r="I20" s="36">
        <f>T20-I6</f>
        <v>0.6208333333333331</v>
      </c>
      <c r="J20" s="36">
        <f>T20-J6</f>
        <v>0.6243055555555554</v>
      </c>
      <c r="K20" s="36">
        <f>T20-K6</f>
        <v>0.6249999999999999</v>
      </c>
      <c r="L20" s="36">
        <f>T20-L6</f>
        <v>0.6256944444444443</v>
      </c>
      <c r="M20" s="13">
        <f>T20-M6</f>
        <v>0.6291666666666665</v>
      </c>
      <c r="N20" s="13">
        <f>T20-N6</f>
        <v>0.636111111111111</v>
      </c>
      <c r="O20" s="13">
        <f>T20-O6</f>
        <v>0.6395833333333332</v>
      </c>
      <c r="P20" s="13">
        <f>T20-P6</f>
        <v>0.6430555555555554</v>
      </c>
      <c r="Q20" s="120">
        <f>T20-Q6</f>
        <v>0.6465277777777776</v>
      </c>
      <c r="R20" s="13">
        <f>T20-R6</f>
        <v>0.6569444444444443</v>
      </c>
      <c r="S20" s="13">
        <f>T20-S6</f>
        <v>0.6638888888888888</v>
      </c>
      <c r="T20" s="78">
        <f>T18+G20</f>
        <v>0.667361111111111</v>
      </c>
      <c r="U20" s="20">
        <f>T20+U6</f>
        <v>0.7506944444444443</v>
      </c>
      <c r="V20" s="20">
        <f>T20+V6</f>
        <v>0.7513888888888888</v>
      </c>
      <c r="W20" s="20">
        <f>T20+W6</f>
        <v>0.7583333333333332</v>
      </c>
      <c r="X20" s="71">
        <f>W20+X6</f>
        <v>0.7590277777777776</v>
      </c>
      <c r="Y20" s="69"/>
    </row>
    <row r="21" spans="1:25" s="8" customFormat="1" ht="18.75" customHeight="1">
      <c r="A21" s="16" t="s">
        <v>37</v>
      </c>
      <c r="B21" s="17" t="s">
        <v>27</v>
      </c>
      <c r="C21" s="22"/>
      <c r="D21" s="64">
        <v>1</v>
      </c>
      <c r="E21" s="21">
        <f>E20+D21</f>
        <v>89.2</v>
      </c>
      <c r="F21" s="22">
        <v>65</v>
      </c>
      <c r="G21" s="19">
        <v>0.04513888888888889</v>
      </c>
      <c r="H21" s="39">
        <f>H20+G21</f>
        <v>0.6624999999999998</v>
      </c>
      <c r="I21" s="13">
        <f aca="true" t="shared" si="8" ref="I21:S21">I20+$G21</f>
        <v>0.665972222222222</v>
      </c>
      <c r="J21" s="13">
        <f aca="true" t="shared" si="9" ref="J21:L23">J20+$G21</f>
        <v>0.6694444444444443</v>
      </c>
      <c r="K21" s="13">
        <f t="shared" si="9"/>
        <v>0.6701388888888887</v>
      </c>
      <c r="L21" s="13">
        <f t="shared" si="9"/>
        <v>0.6708333333333332</v>
      </c>
      <c r="M21" s="13">
        <f t="shared" si="8"/>
        <v>0.6743055555555554</v>
      </c>
      <c r="N21" s="13">
        <f t="shared" si="8"/>
        <v>0.6812499999999998</v>
      </c>
      <c r="O21" s="13">
        <f t="shared" si="8"/>
        <v>0.684722222222222</v>
      </c>
      <c r="P21" s="13">
        <f t="shared" si="8"/>
        <v>0.6881944444444442</v>
      </c>
      <c r="Q21" s="120">
        <f t="shared" si="8"/>
        <v>0.6916666666666664</v>
      </c>
      <c r="R21" s="13">
        <f t="shared" si="8"/>
        <v>0.7020833333333332</v>
      </c>
      <c r="S21" s="13">
        <f t="shared" si="8"/>
        <v>0.7090277777777776</v>
      </c>
      <c r="T21" s="78">
        <f>T20+G21</f>
        <v>0.7124999999999998</v>
      </c>
      <c r="U21" s="13">
        <f>U20+G21</f>
        <v>0.7958333333333332</v>
      </c>
      <c r="V21" s="13">
        <f>V20+G21</f>
        <v>0.7965277777777776</v>
      </c>
      <c r="W21" s="13">
        <f>W20+G21</f>
        <v>0.803472222222222</v>
      </c>
      <c r="X21" s="20">
        <f>X20+G21</f>
        <v>0.8041666666666665</v>
      </c>
      <c r="Y21" s="70">
        <f>(D21/F21)*60</f>
        <v>0.9230769230769231</v>
      </c>
    </row>
    <row r="22" spans="1:25" s="8" customFormat="1" ht="18.75" customHeight="1">
      <c r="A22" s="87" t="s">
        <v>16</v>
      </c>
      <c r="B22" s="17" t="s">
        <v>17</v>
      </c>
      <c r="C22" s="22"/>
      <c r="D22" s="64">
        <v>15.9</v>
      </c>
      <c r="E22" s="85">
        <f>E20+D22</f>
        <v>104.10000000000001</v>
      </c>
      <c r="F22" s="22">
        <v>30</v>
      </c>
      <c r="G22" s="19">
        <v>0.020833333333333332</v>
      </c>
      <c r="H22" s="39">
        <f>H21+G22</f>
        <v>0.6833333333333331</v>
      </c>
      <c r="I22" s="13">
        <f>I21+$G22</f>
        <v>0.6868055555555553</v>
      </c>
      <c r="J22" s="13">
        <f t="shared" si="9"/>
        <v>0.6902777777777777</v>
      </c>
      <c r="K22" s="13">
        <f t="shared" si="9"/>
        <v>0.6909722222222221</v>
      </c>
      <c r="L22" s="13">
        <f t="shared" si="9"/>
        <v>0.6916666666666665</v>
      </c>
      <c r="M22" s="13">
        <f aca="true" t="shared" si="10" ref="M22:S23">M21+$G22</f>
        <v>0.6951388888888888</v>
      </c>
      <c r="N22" s="13">
        <f t="shared" si="10"/>
        <v>0.7020833333333332</v>
      </c>
      <c r="O22" s="13">
        <f t="shared" si="10"/>
        <v>0.7055555555555554</v>
      </c>
      <c r="P22" s="13">
        <f aca="true" t="shared" si="11" ref="P22:R23">P21+$G22</f>
        <v>0.7090277777777776</v>
      </c>
      <c r="Q22" s="120">
        <f t="shared" si="11"/>
        <v>0.7124999999999998</v>
      </c>
      <c r="R22" s="13">
        <f t="shared" si="11"/>
        <v>0.7229166666666665</v>
      </c>
      <c r="S22" s="13">
        <f t="shared" si="10"/>
        <v>0.729861111111111</v>
      </c>
      <c r="T22" s="78">
        <f>T21+G22</f>
        <v>0.7333333333333332</v>
      </c>
      <c r="U22" s="13">
        <f>U21+G22</f>
        <v>0.8166666666666665</v>
      </c>
      <c r="V22" s="13">
        <f>V21+G22</f>
        <v>0.817361111111111</v>
      </c>
      <c r="W22" s="13">
        <f>W21+G22</f>
        <v>0.8243055555555554</v>
      </c>
      <c r="X22" s="20">
        <f>X21+G22</f>
        <v>0.8249999999999998</v>
      </c>
      <c r="Y22" s="70">
        <f>(D22/F22)*60</f>
        <v>31.8</v>
      </c>
    </row>
    <row r="23" spans="1:25" s="8" customFormat="1" ht="15.75">
      <c r="A23" s="33" t="s">
        <v>19</v>
      </c>
      <c r="B23" s="75" t="s">
        <v>70</v>
      </c>
      <c r="C23" s="73">
        <v>12.2</v>
      </c>
      <c r="D23" s="45">
        <v>0.2</v>
      </c>
      <c r="E23" s="58">
        <f>E22+D23</f>
        <v>104.30000000000001</v>
      </c>
      <c r="F23" s="59">
        <v>3</v>
      </c>
      <c r="G23" s="60">
        <v>0.0020833333333333333</v>
      </c>
      <c r="H23" s="76">
        <f>H22+G23</f>
        <v>0.6854166666666665</v>
      </c>
      <c r="I23" s="61">
        <f>I22+$G23</f>
        <v>0.6888888888888887</v>
      </c>
      <c r="J23" s="61">
        <f t="shared" si="9"/>
        <v>0.692361111111111</v>
      </c>
      <c r="K23" s="61">
        <f t="shared" si="9"/>
        <v>0.6930555555555554</v>
      </c>
      <c r="L23" s="61">
        <f t="shared" si="9"/>
        <v>0.6937499999999999</v>
      </c>
      <c r="M23" s="62">
        <f t="shared" si="10"/>
        <v>0.6972222222222221</v>
      </c>
      <c r="N23" s="62">
        <f t="shared" si="10"/>
        <v>0.7041666666666665</v>
      </c>
      <c r="O23" s="62">
        <f t="shared" si="10"/>
        <v>0.7076388888888887</v>
      </c>
      <c r="P23" s="62">
        <f t="shared" si="11"/>
        <v>0.7111111111111109</v>
      </c>
      <c r="Q23" s="121">
        <f t="shared" si="11"/>
        <v>0.7145833333333331</v>
      </c>
      <c r="R23" s="62">
        <f t="shared" si="11"/>
        <v>0.7249999999999999</v>
      </c>
      <c r="S23" s="62">
        <f t="shared" si="10"/>
        <v>0.7319444444444443</v>
      </c>
      <c r="T23" s="63">
        <f>T22+G23</f>
        <v>0.7354166666666665</v>
      </c>
      <c r="U23" s="62">
        <f>U22+G23</f>
        <v>0.8187499999999999</v>
      </c>
      <c r="V23" s="62">
        <f>V22+G23</f>
        <v>0.8194444444444443</v>
      </c>
      <c r="W23" s="62">
        <f>W22+G23</f>
        <v>0.8263888888888887</v>
      </c>
      <c r="X23" s="62">
        <f>X22+G23</f>
        <v>0.8270833333333332</v>
      </c>
      <c r="Y23" s="70">
        <f>(D23/F23)*60</f>
        <v>4</v>
      </c>
    </row>
    <row r="24" spans="1:25" s="23" customFormat="1" ht="33.75" customHeight="1">
      <c r="A24" s="44" t="s">
        <v>41</v>
      </c>
      <c r="B24" s="17" t="s">
        <v>26</v>
      </c>
      <c r="C24" s="65"/>
      <c r="D24" s="104">
        <v>28</v>
      </c>
      <c r="E24" s="105">
        <f>E23+D24</f>
        <v>132.3</v>
      </c>
      <c r="F24" s="103">
        <v>55</v>
      </c>
      <c r="G24" s="106">
        <v>0.03819444444444444</v>
      </c>
      <c r="H24" s="39">
        <f>H23+G24</f>
        <v>0.7236111111111109</v>
      </c>
      <c r="I24" s="25">
        <f>I23+G24</f>
        <v>0.7270833333333331</v>
      </c>
      <c r="J24" s="25">
        <f>J23+G24</f>
        <v>0.7305555555555554</v>
      </c>
      <c r="K24" s="25">
        <f>K23+G24</f>
        <v>0.7312499999999998</v>
      </c>
      <c r="L24" s="25">
        <f>L23+G24</f>
        <v>0.7319444444444443</v>
      </c>
      <c r="M24" s="25">
        <f>M23+G24</f>
        <v>0.7354166666666665</v>
      </c>
      <c r="N24" s="25">
        <f>N23+G24</f>
        <v>0.7423611111111109</v>
      </c>
      <c r="O24" s="25">
        <f>O23+G24</f>
        <v>0.7458333333333331</v>
      </c>
      <c r="P24" s="25">
        <f>P23+G24</f>
        <v>0.7493055555555553</v>
      </c>
      <c r="Q24" s="123">
        <f>Q23+G24</f>
        <v>0.7527777777777775</v>
      </c>
      <c r="R24" s="25">
        <f>R23+G24</f>
        <v>0.7631944444444443</v>
      </c>
      <c r="S24" s="25">
        <f>S23+G24</f>
        <v>0.7701388888888887</v>
      </c>
      <c r="T24" s="79">
        <f>T23+G24</f>
        <v>0.7736111111111109</v>
      </c>
      <c r="U24" s="67">
        <f>U23+G24</f>
        <v>0.8569444444444443</v>
      </c>
      <c r="V24" s="67">
        <f>V23+G24</f>
        <v>0.8576388888888887</v>
      </c>
      <c r="W24" s="67">
        <f>W23+G24</f>
        <v>0.8645833333333331</v>
      </c>
      <c r="X24" s="91">
        <f>X23+G24</f>
        <v>0.8652777777777776</v>
      </c>
      <c r="Y24" s="70">
        <f>(D24/F24)*60</f>
        <v>30.545454545454543</v>
      </c>
    </row>
    <row r="25" spans="1:26" s="23" customFormat="1" ht="24.75" customHeight="1">
      <c r="A25" s="14"/>
      <c r="B25" s="90" t="s">
        <v>49</v>
      </c>
      <c r="C25" s="126" t="s">
        <v>53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40"/>
    </row>
    <row r="26" spans="1:25" s="8" customFormat="1" ht="36" customHeight="1">
      <c r="A26" s="16" t="s">
        <v>54</v>
      </c>
      <c r="B26" s="40" t="s">
        <v>29</v>
      </c>
      <c r="C26" s="22"/>
      <c r="D26" s="66"/>
      <c r="E26" s="38">
        <f>E24</f>
        <v>132.3</v>
      </c>
      <c r="F26" s="22">
        <v>60</v>
      </c>
      <c r="G26" s="19">
        <v>0.041666666666666664</v>
      </c>
      <c r="H26" s="39">
        <f>H24+G26</f>
        <v>0.7652777777777775</v>
      </c>
      <c r="I26" s="36">
        <f>T26-I6</f>
        <v>0.7687499999999998</v>
      </c>
      <c r="J26" s="36">
        <f>T26-J6</f>
        <v>0.772222222222222</v>
      </c>
      <c r="K26" s="36">
        <f>T26-K6</f>
        <v>0.7729166666666665</v>
      </c>
      <c r="L26" s="36">
        <f>T26-L6</f>
        <v>0.7736111111111109</v>
      </c>
      <c r="M26" s="13">
        <f>T26-M6</f>
        <v>0.7770833333333331</v>
      </c>
      <c r="N26" s="13">
        <f>N24+F26</f>
        <v>60.74236111111111</v>
      </c>
      <c r="O26" s="13">
        <f>O24+G26</f>
        <v>0.7874999999999998</v>
      </c>
      <c r="P26" s="13">
        <f>P24+G26</f>
        <v>0.790972222222222</v>
      </c>
      <c r="Q26" s="120">
        <f>Q24+G26</f>
        <v>0.7944444444444442</v>
      </c>
      <c r="R26" s="13">
        <f>R24+G26</f>
        <v>0.8048611111111109</v>
      </c>
      <c r="S26" s="13">
        <f>S24+G26</f>
        <v>0.8118055555555553</v>
      </c>
      <c r="T26" s="30">
        <f>T24+G26</f>
        <v>0.8152777777777775</v>
      </c>
      <c r="U26" s="20">
        <f>T26+U6</f>
        <v>0.8986111111111109</v>
      </c>
      <c r="V26" s="20">
        <f>T26+V6</f>
        <v>0.8993055555555554</v>
      </c>
      <c r="W26" s="20">
        <f>T26+W6</f>
        <v>0.9062499999999998</v>
      </c>
      <c r="X26" s="32">
        <f>W26+X6</f>
        <v>0.9069444444444442</v>
      </c>
      <c r="Y26" s="72"/>
    </row>
    <row r="27" spans="1:25" ht="15.75">
      <c r="A27" s="16" t="s">
        <v>55</v>
      </c>
      <c r="B27" s="17" t="s">
        <v>27</v>
      </c>
      <c r="C27" s="22"/>
      <c r="D27" s="64">
        <v>1</v>
      </c>
      <c r="E27" s="21">
        <f>E26+D27</f>
        <v>133.3</v>
      </c>
      <c r="F27" s="22">
        <v>65</v>
      </c>
      <c r="G27" s="19">
        <v>0.04513888888888889</v>
      </c>
      <c r="H27" s="39">
        <f>H26+G27</f>
        <v>0.8104166666666663</v>
      </c>
      <c r="I27" s="13">
        <f aca="true" t="shared" si="12" ref="I27:S27">I26+$G27</f>
        <v>0.8138888888888887</v>
      </c>
      <c r="J27" s="13">
        <f aca="true" t="shared" si="13" ref="J27:L30">J26+$G27</f>
        <v>0.8173611111111109</v>
      </c>
      <c r="K27" s="13">
        <f t="shared" si="13"/>
        <v>0.8180555555555553</v>
      </c>
      <c r="L27" s="13">
        <f t="shared" si="13"/>
        <v>0.8187499999999998</v>
      </c>
      <c r="M27" s="13">
        <f t="shared" si="12"/>
        <v>0.822222222222222</v>
      </c>
      <c r="N27" s="13">
        <f t="shared" si="12"/>
        <v>60.787499999999994</v>
      </c>
      <c r="O27" s="13">
        <f t="shared" si="12"/>
        <v>0.8326388888888886</v>
      </c>
      <c r="P27" s="13">
        <f aca="true" t="shared" si="14" ref="P27:R30">P26+$G27</f>
        <v>0.8361111111111108</v>
      </c>
      <c r="Q27" s="120">
        <f t="shared" si="14"/>
        <v>0.839583333333333</v>
      </c>
      <c r="R27" s="13">
        <f t="shared" si="14"/>
        <v>0.8499999999999998</v>
      </c>
      <c r="S27" s="13">
        <f t="shared" si="12"/>
        <v>0.8569444444444442</v>
      </c>
      <c r="T27" s="78">
        <f>T26+G27</f>
        <v>0.8604166666666664</v>
      </c>
      <c r="U27" s="13">
        <f>U26+G27</f>
        <v>0.9437499999999998</v>
      </c>
      <c r="V27" s="13">
        <f>V26+G27</f>
        <v>0.9444444444444442</v>
      </c>
      <c r="W27" s="13">
        <f>W26+G27</f>
        <v>0.9513888888888886</v>
      </c>
      <c r="X27" s="20">
        <f>X26+G27</f>
        <v>0.9520833333333331</v>
      </c>
      <c r="Y27" s="70">
        <f>(D27/F27)*60</f>
        <v>0.9230769230769231</v>
      </c>
    </row>
    <row r="28" spans="1:25" ht="15.75">
      <c r="A28" s="16" t="s">
        <v>31</v>
      </c>
      <c r="B28" s="17" t="s">
        <v>17</v>
      </c>
      <c r="C28" s="22"/>
      <c r="D28" s="64">
        <v>15.9</v>
      </c>
      <c r="E28" s="85">
        <f>E26+D28</f>
        <v>148.20000000000002</v>
      </c>
      <c r="F28" s="22">
        <v>30</v>
      </c>
      <c r="G28" s="19">
        <v>0.020833333333333332</v>
      </c>
      <c r="H28" s="39">
        <f>H27+G28</f>
        <v>0.8312499999999997</v>
      </c>
      <c r="I28" s="13">
        <f aca="true" t="shared" si="15" ref="I28:S29">I27+$G28</f>
        <v>0.834722222222222</v>
      </c>
      <c r="J28" s="13">
        <f t="shared" si="13"/>
        <v>0.8381944444444442</v>
      </c>
      <c r="K28" s="13">
        <f t="shared" si="13"/>
        <v>0.8388888888888887</v>
      </c>
      <c r="L28" s="13">
        <f t="shared" si="13"/>
        <v>0.8395833333333331</v>
      </c>
      <c r="M28" s="13">
        <f t="shared" si="15"/>
        <v>0.8430555555555553</v>
      </c>
      <c r="N28" s="13">
        <f t="shared" si="15"/>
        <v>60.80833333333333</v>
      </c>
      <c r="O28" s="13">
        <f t="shared" si="15"/>
        <v>0.853472222222222</v>
      </c>
      <c r="P28" s="13">
        <f t="shared" si="14"/>
        <v>0.8569444444444442</v>
      </c>
      <c r="Q28" s="120">
        <f t="shared" si="14"/>
        <v>0.8604166666666664</v>
      </c>
      <c r="R28" s="13">
        <f t="shared" si="14"/>
        <v>0.8708333333333331</v>
      </c>
      <c r="S28" s="13">
        <f t="shared" si="15"/>
        <v>0.8777777777777775</v>
      </c>
      <c r="T28" s="78">
        <f>T27+G28</f>
        <v>0.8812499999999998</v>
      </c>
      <c r="U28" s="13">
        <f>U27+G28</f>
        <v>0.9645833333333331</v>
      </c>
      <c r="V28" s="13">
        <f>V27+G28</f>
        <v>0.9652777777777776</v>
      </c>
      <c r="W28" s="13">
        <f>W27+G28</f>
        <v>0.972222222222222</v>
      </c>
      <c r="X28" s="20">
        <f>X27+G28</f>
        <v>0.9729166666666664</v>
      </c>
      <c r="Y28" s="70">
        <f>(D28/F28)*60</f>
        <v>31.8</v>
      </c>
    </row>
    <row r="29" spans="1:25" ht="15.75">
      <c r="A29" s="33" t="s">
        <v>20</v>
      </c>
      <c r="B29" s="75" t="s">
        <v>71</v>
      </c>
      <c r="C29" s="73">
        <v>12.2</v>
      </c>
      <c r="D29" s="45">
        <v>0.2</v>
      </c>
      <c r="E29" s="58">
        <f>E28+D29</f>
        <v>148.4</v>
      </c>
      <c r="F29" s="59">
        <v>3</v>
      </c>
      <c r="G29" s="60">
        <v>0.0020833333333333333</v>
      </c>
      <c r="H29" s="76">
        <f>H28+HG29</f>
        <v>0.8312499999999997</v>
      </c>
      <c r="I29" s="61">
        <f t="shared" si="15"/>
        <v>0.8368055555555554</v>
      </c>
      <c r="J29" s="61">
        <f t="shared" si="13"/>
        <v>0.8402777777777776</v>
      </c>
      <c r="K29" s="61">
        <f t="shared" si="13"/>
        <v>0.840972222222222</v>
      </c>
      <c r="L29" s="61">
        <f t="shared" si="13"/>
        <v>0.8416666666666665</v>
      </c>
      <c r="M29" s="62">
        <f t="shared" si="15"/>
        <v>0.8451388888888887</v>
      </c>
      <c r="N29" s="62">
        <f t="shared" si="15"/>
        <v>60.81041666666666</v>
      </c>
      <c r="O29" s="62">
        <f t="shared" si="15"/>
        <v>0.8555555555555553</v>
      </c>
      <c r="P29" s="62">
        <f t="shared" si="14"/>
        <v>0.8590277777777775</v>
      </c>
      <c r="Q29" s="121">
        <f t="shared" si="14"/>
        <v>0.8624999999999997</v>
      </c>
      <c r="R29" s="62">
        <f t="shared" si="14"/>
        <v>0.8729166666666665</v>
      </c>
      <c r="S29" s="62">
        <f t="shared" si="15"/>
        <v>0.8798611111111109</v>
      </c>
      <c r="T29" s="63">
        <f>T28+G29</f>
        <v>0.8833333333333331</v>
      </c>
      <c r="U29" s="62">
        <f>U28+G29</f>
        <v>0.9666666666666665</v>
      </c>
      <c r="V29" s="62">
        <f>V28+G29</f>
        <v>0.9673611111111109</v>
      </c>
      <c r="W29" s="62">
        <f>W28+G29</f>
        <v>0.9743055555555553</v>
      </c>
      <c r="X29" s="62">
        <f>X28+G29</f>
        <v>0.9749999999999998</v>
      </c>
      <c r="Y29" s="70">
        <f>(D29/F29)*60</f>
        <v>4</v>
      </c>
    </row>
    <row r="30" spans="1:25" ht="33.75" customHeight="1">
      <c r="A30" s="24" t="s">
        <v>56</v>
      </c>
      <c r="B30" s="17" t="s">
        <v>42</v>
      </c>
      <c r="C30" s="65"/>
      <c r="D30" s="104">
        <v>28</v>
      </c>
      <c r="E30" s="105">
        <f>E29+D30</f>
        <v>176.4</v>
      </c>
      <c r="F30" s="103">
        <v>55</v>
      </c>
      <c r="G30" s="106">
        <v>0.03819444444444444</v>
      </c>
      <c r="H30" s="39">
        <f>H29+G30</f>
        <v>0.8694444444444441</v>
      </c>
      <c r="I30" s="37">
        <f aca="true" t="shared" si="16" ref="I30:S30">I29+$G30</f>
        <v>0.8749999999999998</v>
      </c>
      <c r="J30" s="37">
        <f t="shared" si="13"/>
        <v>0.878472222222222</v>
      </c>
      <c r="K30" s="37">
        <f t="shared" si="13"/>
        <v>0.8791666666666664</v>
      </c>
      <c r="L30" s="37">
        <f t="shared" si="13"/>
        <v>0.8798611111111109</v>
      </c>
      <c r="M30" s="13">
        <f t="shared" si="16"/>
        <v>0.8833333333333331</v>
      </c>
      <c r="N30" s="13">
        <f t="shared" si="16"/>
        <v>60.848611111111104</v>
      </c>
      <c r="O30" s="13">
        <f t="shared" si="16"/>
        <v>0.8937499999999997</v>
      </c>
      <c r="P30" s="13">
        <f t="shared" si="14"/>
        <v>0.8972222222222219</v>
      </c>
      <c r="Q30" s="120">
        <f t="shared" si="14"/>
        <v>0.9006944444444441</v>
      </c>
      <c r="R30" s="13">
        <f t="shared" si="14"/>
        <v>0.9111111111111109</v>
      </c>
      <c r="S30" s="13">
        <f t="shared" si="16"/>
        <v>0.9180555555555553</v>
      </c>
      <c r="T30" s="78">
        <f>T29+G30</f>
        <v>0.9215277777777775</v>
      </c>
      <c r="U30" s="94">
        <f>U29+G30</f>
        <v>1.004861111111111</v>
      </c>
      <c r="V30" s="94">
        <f>V29+G30</f>
        <v>1.0055555555555553</v>
      </c>
      <c r="W30" s="94">
        <f>W29+G30</f>
        <v>1.0124999999999997</v>
      </c>
      <c r="X30" s="20">
        <f>X29+G30</f>
        <v>1.0131944444444443</v>
      </c>
      <c r="Y30" s="70">
        <f>(D30/F30)*60</f>
        <v>30.545454545454543</v>
      </c>
    </row>
    <row r="31" spans="1:25" ht="16.5" customHeight="1">
      <c r="A31" s="26"/>
      <c r="B31" s="8"/>
      <c r="C31" s="128">
        <f>SUM(C17:C30)</f>
        <v>36.599999999999994</v>
      </c>
      <c r="D31" s="1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/>
    </row>
    <row r="32" spans="3:4" ht="12.75" customHeight="1">
      <c r="C32" s="129"/>
      <c r="D32" s="129"/>
    </row>
  </sheetData>
  <sheetProtection selectLockedCells="1" selectUnlockedCells="1"/>
  <mergeCells count="9">
    <mergeCell ref="I19:Y19"/>
    <mergeCell ref="C31:D32"/>
    <mergeCell ref="A1:Y1"/>
    <mergeCell ref="A3:Y3"/>
    <mergeCell ref="AA3:AU3"/>
    <mergeCell ref="B4:B5"/>
    <mergeCell ref="C7:Z7"/>
    <mergeCell ref="C25:Z25"/>
    <mergeCell ref="H13:Y13"/>
  </mergeCells>
  <printOptions horizontalCentered="1" verticalCentered="1"/>
  <pageMargins left="0.19652777777777777" right="0.19652777777777777" top="0.15763888888888888" bottom="0.19652777777777777" header="0.5118055555555555" footer="0.5118055555555555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TINTIN</dc:creator>
  <cp:keywords/>
  <dc:description/>
  <cp:lastModifiedBy>Christophe BOURGES</cp:lastModifiedBy>
  <cp:lastPrinted>2023-11-14T07:54:22Z</cp:lastPrinted>
  <dcterms:created xsi:type="dcterms:W3CDTF">2012-07-03T08:56:42Z</dcterms:created>
  <dcterms:modified xsi:type="dcterms:W3CDTF">2023-12-04T14:42:57Z</dcterms:modified>
  <cp:category/>
  <cp:version/>
  <cp:contentType/>
  <cp:contentStatus/>
</cp:coreProperties>
</file>